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ate1904="1"/>
  <mc:AlternateContent xmlns:mc="http://schemas.openxmlformats.org/markup-compatibility/2006">
    <mc:Choice Requires="x15">
      <x15ac:absPath xmlns:x15ac="http://schemas.microsoft.com/office/spreadsheetml/2010/11/ac" url="E:\Work Files\CSM (Aug_17)\Appendices\G Estimating Guides\Estimating Templates\Prelim Estimates\"/>
    </mc:Choice>
  </mc:AlternateContent>
  <bookViews>
    <workbookView xWindow="375" yWindow="0" windowWidth="22380" windowHeight="11700"/>
  </bookViews>
  <sheets>
    <sheet name="SUM" sheetId="1" r:id="rId1"/>
    <sheet name="CON_R" sheetId="4" r:id="rId2"/>
    <sheet name="CON_S" sheetId="5" r:id="rId3"/>
  </sheets>
  <definedNames>
    <definedName name="_xlnm.Print_Area" localSheetId="1">CON_R!$A$1:$J$67</definedName>
    <definedName name="_xlnm.Print_Area" localSheetId="2">CON_S!$A$1:$J$61</definedName>
    <definedName name="_xlnm.Print_Area" localSheetId="0">SUM!$A$1:$J$57</definedName>
  </definedNames>
  <calcPr calcId="162913" concurrentCalc="0"/>
</workbook>
</file>

<file path=xl/calcChain.xml><?xml version="1.0" encoding="utf-8"?>
<calcChain xmlns="http://schemas.openxmlformats.org/spreadsheetml/2006/main">
  <c r="J1" i="1" l="1"/>
  <c r="J1" i="5"/>
  <c r="D4" i="5"/>
  <c r="J4" i="5"/>
  <c r="J9" i="5"/>
  <c r="J11" i="5"/>
  <c r="H12" i="5"/>
  <c r="J12" i="5"/>
  <c r="H18" i="5"/>
  <c r="J20" i="5"/>
  <c r="J21" i="5"/>
  <c r="J22" i="5"/>
  <c r="J24" i="5"/>
  <c r="H25" i="5"/>
  <c r="J25" i="5"/>
  <c r="H31" i="5"/>
  <c r="J33" i="5"/>
  <c r="J34" i="5"/>
  <c r="J35" i="5"/>
  <c r="J37" i="5"/>
  <c r="H38" i="5"/>
  <c r="J38" i="5"/>
  <c r="H44" i="5"/>
  <c r="J46" i="5"/>
  <c r="J47" i="5"/>
  <c r="J48" i="5"/>
  <c r="J50" i="5"/>
  <c r="H51" i="5"/>
  <c r="J51" i="5"/>
  <c r="H57" i="5"/>
  <c r="J59" i="5"/>
  <c r="J60" i="5"/>
  <c r="J61" i="5"/>
  <c r="J1" i="4"/>
  <c r="D4" i="4"/>
  <c r="J4" i="4"/>
  <c r="J9" i="4"/>
  <c r="J11" i="4"/>
  <c r="J12" i="4"/>
  <c r="J13" i="4"/>
  <c r="J14" i="4"/>
  <c r="J15" i="4"/>
  <c r="J16" i="4"/>
  <c r="J18" i="4"/>
  <c r="J19" i="4"/>
  <c r="J20" i="4"/>
  <c r="J21" i="4"/>
  <c r="J22" i="4"/>
  <c r="J23" i="4"/>
  <c r="J24" i="4"/>
  <c r="J25" i="4"/>
  <c r="J26" i="4"/>
  <c r="J27" i="4"/>
  <c r="J29" i="4"/>
  <c r="J30" i="4"/>
  <c r="J31" i="4"/>
  <c r="J32" i="4"/>
  <c r="J33" i="4"/>
  <c r="J34" i="4"/>
  <c r="J35" i="4"/>
  <c r="J37" i="4"/>
  <c r="J38" i="4"/>
  <c r="J39" i="4"/>
  <c r="J40" i="4"/>
  <c r="J41" i="4"/>
  <c r="J42" i="4"/>
  <c r="J43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9" i="4"/>
  <c r="J62" i="4"/>
  <c r="J63" i="4"/>
  <c r="J64" i="4"/>
  <c r="J65" i="4"/>
  <c r="J66" i="4"/>
  <c r="G13" i="1"/>
  <c r="H13" i="1"/>
  <c r="I13" i="1"/>
  <c r="J13" i="1"/>
  <c r="G15" i="1"/>
  <c r="H15" i="1"/>
  <c r="I15" i="1"/>
  <c r="J15" i="1"/>
  <c r="J16" i="1"/>
  <c r="G18" i="1"/>
  <c r="H18" i="1"/>
  <c r="I18" i="1"/>
  <c r="J18" i="1"/>
  <c r="J19" i="1"/>
  <c r="J20" i="1"/>
  <c r="J21" i="1"/>
  <c r="J22" i="1"/>
  <c r="J23" i="1"/>
  <c r="J24" i="1"/>
  <c r="G26" i="1"/>
  <c r="H26" i="1"/>
  <c r="I26" i="1"/>
  <c r="J26" i="1"/>
  <c r="J27" i="1"/>
  <c r="J28" i="1"/>
  <c r="J29" i="1"/>
  <c r="J30" i="1"/>
  <c r="G32" i="1"/>
  <c r="H32" i="1"/>
  <c r="I32" i="1"/>
  <c r="J32" i="1"/>
  <c r="J33" i="1"/>
  <c r="J34" i="1"/>
  <c r="J35" i="1"/>
  <c r="J36" i="1"/>
  <c r="J37" i="1"/>
  <c r="J38" i="1"/>
  <c r="J39" i="1"/>
  <c r="J40" i="1"/>
  <c r="G42" i="1"/>
  <c r="H42" i="1"/>
  <c r="I42" i="1"/>
  <c r="J42" i="1"/>
  <c r="G43" i="1"/>
  <c r="J43" i="1"/>
  <c r="H44" i="1"/>
  <c r="J44" i="1"/>
  <c r="H45" i="1"/>
  <c r="J45" i="1"/>
  <c r="G47" i="1"/>
  <c r="H47" i="1"/>
  <c r="I47" i="1"/>
  <c r="J47" i="1"/>
  <c r="G48" i="1"/>
  <c r="J48" i="1"/>
  <c r="H49" i="1"/>
  <c r="J49" i="1"/>
  <c r="H50" i="1"/>
  <c r="J50" i="1"/>
  <c r="G54" i="1"/>
  <c r="J54" i="1"/>
  <c r="G55" i="1"/>
  <c r="J55" i="1"/>
  <c r="G56" i="1"/>
  <c r="J56" i="1"/>
</calcChain>
</file>

<file path=xl/sharedStrings.xml><?xml version="1.0" encoding="utf-8"?>
<sst xmlns="http://schemas.openxmlformats.org/spreadsheetml/2006/main" count="240" uniqueCount="160">
  <si>
    <t xml:space="preserve">TOTAL PROJECT COSTS    </t>
  </si>
  <si>
    <t>Barriers/Guardrails</t>
  </si>
  <si>
    <t>Resident Engineer Office</t>
  </si>
  <si>
    <t>Environmental cost as a percentage of Construction</t>
  </si>
  <si>
    <t>Construction Cost Per Square foot</t>
  </si>
  <si>
    <t>TASK</t>
  </si>
  <si>
    <t>Landscaping / Irrigation / Establishment</t>
  </si>
  <si>
    <t>Erosion Control</t>
  </si>
  <si>
    <t>Slope Paving</t>
  </si>
  <si>
    <t>Hazardous Waste</t>
  </si>
  <si>
    <t>Fencing</t>
  </si>
  <si>
    <t>MINOR ITEMS</t>
  </si>
  <si>
    <t>Retaining Walls</t>
  </si>
  <si>
    <t>Soundwalls</t>
  </si>
  <si>
    <t>Remove / Relocate Existing Facilities</t>
  </si>
  <si>
    <t>CONTINGENCIES</t>
  </si>
  <si>
    <t>Structure Construction</t>
  </si>
  <si>
    <t>Structure Type</t>
  </si>
  <si>
    <t>Footing Type</t>
  </si>
  <si>
    <t xml:space="preserve">Span Length </t>
  </si>
  <si>
    <t>Structure Depth</t>
  </si>
  <si>
    <t>Total Area</t>
  </si>
  <si>
    <t xml:space="preserve">Remove Existing Bridge </t>
  </si>
  <si>
    <t>Railroad Related Costs</t>
  </si>
  <si>
    <t>UNITS</t>
    <phoneticPr fontId="8" type="noConversion"/>
  </si>
  <si>
    <t>QAUANTITIES</t>
    <phoneticPr fontId="8" type="noConversion"/>
  </si>
  <si>
    <t>UNIT
COSTS</t>
    <phoneticPr fontId="8" type="noConversion"/>
  </si>
  <si>
    <t>TOTAL
ESTIMATE</t>
    <phoneticPr fontId="8" type="noConversion"/>
  </si>
  <si>
    <t>CY</t>
    <phoneticPr fontId="8" type="noConversion"/>
  </si>
  <si>
    <t>LS</t>
    <phoneticPr fontId="8" type="noConversion"/>
  </si>
  <si>
    <t>Remove Pavement</t>
    <phoneticPr fontId="8" type="noConversion"/>
  </si>
  <si>
    <t>Develop Water Supply</t>
    <phoneticPr fontId="8" type="noConversion"/>
  </si>
  <si>
    <t>LS</t>
    <phoneticPr fontId="8" type="noConversion"/>
  </si>
  <si>
    <t>LF</t>
    <phoneticPr fontId="8" type="noConversion"/>
  </si>
  <si>
    <t>SQFT</t>
    <phoneticPr fontId="8" type="noConversion"/>
  </si>
  <si>
    <t>EA</t>
    <phoneticPr fontId="8" type="noConversion"/>
  </si>
  <si>
    <t>Pavement Deliniation</t>
    <phoneticPr fontId="8" type="noConversion"/>
  </si>
  <si>
    <t>SQ FT</t>
    <phoneticPr fontId="8" type="noConversion"/>
  </si>
  <si>
    <t>FT</t>
    <phoneticPr fontId="8" type="noConversion"/>
  </si>
  <si>
    <t>Width</t>
    <phoneticPr fontId="8" type="noConversion"/>
  </si>
  <si>
    <t>Width (out to out)</t>
    <phoneticPr fontId="8" type="noConversion"/>
  </si>
  <si>
    <t>Design cost as a percentage of Construction</t>
  </si>
  <si>
    <t>TOTAL
ESTIMATE</t>
    <phoneticPr fontId="8" type="noConversion"/>
  </si>
  <si>
    <t>Other</t>
  </si>
  <si>
    <t>SWPPP &amp; Water Pollution Control</t>
  </si>
  <si>
    <t>Environmental Mitigation</t>
  </si>
  <si>
    <t>Lighting</t>
    <phoneticPr fontId="8" type="noConversion"/>
  </si>
  <si>
    <t>CY</t>
    <phoneticPr fontId="8" type="noConversion"/>
  </si>
  <si>
    <t>LS</t>
    <phoneticPr fontId="8" type="noConversion"/>
  </si>
  <si>
    <t>TON</t>
    <phoneticPr fontId="8" type="noConversion"/>
  </si>
  <si>
    <t>Slurry Seal</t>
    <phoneticPr fontId="8" type="noConversion"/>
  </si>
  <si>
    <t>CONSULTANT /
CONTRACTOR</t>
    <phoneticPr fontId="8" type="noConversion"/>
  </si>
  <si>
    <t>OTHER
FEE</t>
    <phoneticPr fontId="8" type="noConversion"/>
  </si>
  <si>
    <t>LS</t>
    <phoneticPr fontId="8" type="noConversion"/>
  </si>
  <si>
    <t>Project Management, Coordination, Consultant Oversight</t>
    <phoneticPr fontId="8" type="noConversion"/>
  </si>
  <si>
    <t>Temporary Construction Easements</t>
    <phoneticPr fontId="8" type="noConversion"/>
  </si>
  <si>
    <t>Offsite Mitigation</t>
    <phoneticPr fontId="8" type="noConversion"/>
  </si>
  <si>
    <t>Construction Oversight</t>
    <phoneticPr fontId="8" type="noConversion"/>
  </si>
  <si>
    <t>of construction</t>
    <phoneticPr fontId="8" type="noConversion"/>
  </si>
  <si>
    <t>Construction Inspection</t>
    <phoneticPr fontId="8" type="noConversion"/>
  </si>
  <si>
    <t xml:space="preserve"> Permit Processing, Bid Processing, Construction Support</t>
  </si>
  <si>
    <t>Roadway Excavation</t>
  </si>
  <si>
    <t>Imported Borrow</t>
  </si>
  <si>
    <t>Clearing &amp; Grubbing</t>
  </si>
  <si>
    <t>PCC Pavement</t>
  </si>
  <si>
    <t>Asphalt Concrete</t>
  </si>
  <si>
    <t>Pavement Reinforcing Fabric</t>
  </si>
  <si>
    <t>Curb &amp; Gutter</t>
  </si>
  <si>
    <t>AC Dike</t>
  </si>
  <si>
    <t>Sidewalk</t>
  </si>
  <si>
    <t>Large Drainage Facilities / Pumping Plants</t>
  </si>
  <si>
    <t>Storm Drains</t>
  </si>
  <si>
    <t>PRELIMINARY PROJECT COST ESTIMATE</t>
  </si>
  <si>
    <t>PRINTED:</t>
  </si>
  <si>
    <t>PROJECT:</t>
  </si>
  <si>
    <t>PROJECT NO.:</t>
  </si>
  <si>
    <t>LABOR TYPE:</t>
  </si>
  <si>
    <t>SCOPE:</t>
  </si>
  <si>
    <t>LENGTH (miles)</t>
  </si>
  <si>
    <t>WIDTH (feet)</t>
  </si>
  <si>
    <t>BY:</t>
  </si>
  <si>
    <t>DATE:</t>
  </si>
  <si>
    <t>NO. OF LANES:</t>
  </si>
  <si>
    <t>Construction Survey</t>
  </si>
  <si>
    <t>Construction Cost Per Lane Mile</t>
  </si>
  <si>
    <t>NOTE</t>
  </si>
  <si>
    <t>Alternative Concepts / Project Study Report</t>
    <phoneticPr fontId="8" type="noConversion"/>
  </si>
  <si>
    <t xml:space="preserve">Preliminary Plans &amp; Estimates / Project Report </t>
    <phoneticPr fontId="8" type="noConversion"/>
  </si>
  <si>
    <t>Utility Coordination &amp; Engineering</t>
    <phoneticPr fontId="8" type="noConversion"/>
  </si>
  <si>
    <t>TASK / NOTES</t>
    <phoneticPr fontId="8" type="noConversion"/>
  </si>
  <si>
    <t>RCTD
STAFF</t>
    <phoneticPr fontId="8" type="noConversion"/>
  </si>
  <si>
    <t>ESTIMATE STATS</t>
    <phoneticPr fontId="8" type="noConversion"/>
  </si>
  <si>
    <t>Construction Management as a percentage of Construction</t>
    <phoneticPr fontId="8" type="noConversion"/>
  </si>
  <si>
    <t>Preliminary Survey</t>
    <phoneticPr fontId="8" type="noConversion"/>
  </si>
  <si>
    <t>Engineering Planning &amp; Technical Studies</t>
    <phoneticPr fontId="8" type="noConversion"/>
  </si>
  <si>
    <t>Rock Slope Protection</t>
  </si>
  <si>
    <t>Headwalls</t>
  </si>
  <si>
    <t>Concrete Channel Lining</t>
  </si>
  <si>
    <t>Traffic Signals</t>
  </si>
  <si>
    <t>Permanent Signing</t>
  </si>
  <si>
    <t>Traffic Controls</t>
  </si>
  <si>
    <t>Traffic Management Plan</t>
  </si>
  <si>
    <t>ROADWAY ADDITIONS</t>
  </si>
  <si>
    <t>Materials Testing</t>
  </si>
  <si>
    <t>Roadway Construction Items</t>
  </si>
  <si>
    <t>Structure Construction Items</t>
  </si>
  <si>
    <t>Construction Cost Per Mile</t>
  </si>
  <si>
    <t>EA</t>
    <phoneticPr fontId="8" type="noConversion"/>
  </si>
  <si>
    <t>LS</t>
    <phoneticPr fontId="8" type="noConversion"/>
  </si>
  <si>
    <t>LS</t>
    <phoneticPr fontId="8" type="noConversion"/>
  </si>
  <si>
    <t>SY</t>
    <phoneticPr fontId="8" type="noConversion"/>
  </si>
  <si>
    <t>Aggregate Base</t>
    <phoneticPr fontId="8" type="noConversion"/>
  </si>
  <si>
    <t>Aggregate Subbase</t>
    <phoneticPr fontId="8" type="noConversion"/>
  </si>
  <si>
    <t>Width</t>
    <phoneticPr fontId="8" type="noConversion"/>
  </si>
  <si>
    <t xml:space="preserve"> DESIGN</t>
  </si>
  <si>
    <t xml:space="preserve"> ENVIRONMENTAL</t>
  </si>
  <si>
    <t xml:space="preserve"> RIGHT-OF-WAY</t>
  </si>
  <si>
    <t xml:space="preserve"> CONSTRUCTION MANAGEMENT</t>
  </si>
  <si>
    <t xml:space="preserve"> CONSTRUCTION</t>
  </si>
  <si>
    <t xml:space="preserve"> PROJECT MANAGEMENT / ADMINISTRATION</t>
  </si>
  <si>
    <t>(B) SUBTOTAL ROADWAY ITEMS &amp; MINOR ITEMS:</t>
  </si>
  <si>
    <t>(A) SUBTOTAL ROADWAY ITEMS:</t>
  </si>
  <si>
    <t>10% of (A)</t>
  </si>
  <si>
    <t>10% of  (B)</t>
  </si>
  <si>
    <t>5 - 10% of (B)</t>
  </si>
  <si>
    <t>10 - 50% of  (B)</t>
  </si>
  <si>
    <t>ROADWAY MOBILIZATION &amp; DEMOBILIZATION</t>
  </si>
  <si>
    <t xml:space="preserve"> STRUCTURE 1</t>
  </si>
  <si>
    <t xml:space="preserve"> STRUCTURE 2</t>
  </si>
  <si>
    <t xml:space="preserve"> STRUCTURE 3</t>
  </si>
  <si>
    <t xml:space="preserve"> STRUCTURE 4</t>
  </si>
  <si>
    <t xml:space="preserve">  SPECIALTY ITEMS</t>
  </si>
  <si>
    <t xml:space="preserve"> TRAFFIC ITEMS</t>
  </si>
  <si>
    <t xml:space="preserve"> EARTHWORK</t>
  </si>
  <si>
    <t>TOTAL ROADWAY ESTIMATE</t>
  </si>
  <si>
    <t xml:space="preserve"> STRUCTURAL SECTION</t>
  </si>
  <si>
    <t xml:space="preserve"> DRAINAGE</t>
  </si>
  <si>
    <t>Project Drainage</t>
  </si>
  <si>
    <t>Design Certification, Exceptions, Reviews &amp; PS&amp;E</t>
  </si>
  <si>
    <t>TOTAL STRUCTURES ESTIMATE</t>
  </si>
  <si>
    <t>Studies</t>
  </si>
  <si>
    <t>Assessment</t>
  </si>
  <si>
    <t>(Consultant Oversight, Document Preparation, Review &amp; Processing)</t>
  </si>
  <si>
    <t>(Biological, Noise, Air Quality, Hazardous Waste, Archaeological)</t>
  </si>
  <si>
    <t>Mitigations</t>
  </si>
  <si>
    <t>(Habitat Replacement/Protection, Noise Abatement)</t>
  </si>
  <si>
    <t>Permit Fees</t>
  </si>
  <si>
    <t>(NPDES, Section 10a/Section 7,1601 Permit, 404 Permit)</t>
  </si>
  <si>
    <t>QUANTITIES</t>
  </si>
  <si>
    <t>CY</t>
  </si>
  <si>
    <t>TON</t>
  </si>
  <si>
    <t>SQYD</t>
  </si>
  <si>
    <t>LF</t>
  </si>
  <si>
    <t>LS</t>
  </si>
  <si>
    <t>EA</t>
  </si>
  <si>
    <r>
      <t>Right-of-Way Engineering</t>
    </r>
    <r>
      <rPr>
        <i/>
        <sz val="10"/>
        <color theme="4" tint="-0.249977111117893"/>
        <rFont val="Arial"/>
        <family val="2"/>
      </rPr>
      <t xml:space="preserve"> </t>
    </r>
    <r>
      <rPr>
        <i/>
        <sz val="10"/>
        <color theme="3" tint="0.39997558519241921"/>
        <rFont val="Arial"/>
        <family val="2"/>
      </rPr>
      <t>(Research, Legals, Plats, Maps, Certifications)</t>
    </r>
  </si>
  <si>
    <r>
      <t>Acquisition Services</t>
    </r>
    <r>
      <rPr>
        <i/>
        <sz val="10"/>
        <color theme="3" tint="0.39997558519241921"/>
        <rFont val="Arial"/>
        <family val="2"/>
      </rPr>
      <t xml:space="preserve"> (Title &amp; Escrow Fees, Appraisals, Negotiations, Condemnation)</t>
    </r>
  </si>
  <si>
    <r>
      <t>Property Cost</t>
    </r>
    <r>
      <rPr>
        <i/>
        <sz val="10"/>
        <color theme="3" tint="0.39997558519241921"/>
        <rFont val="Times New Roman"/>
        <family val="1"/>
      </rPr>
      <t xml:space="preserve"> </t>
    </r>
    <r>
      <rPr>
        <i/>
        <sz val="10"/>
        <color theme="3" tint="0.39997558519241921"/>
        <rFont val="Arial"/>
        <family val="2"/>
      </rPr>
      <t>(including: Excess Lands, Demolition, Damages, Relocation and Goodwill)</t>
    </r>
  </si>
  <si>
    <r>
      <t>Utility Relocations</t>
    </r>
    <r>
      <rPr>
        <i/>
        <sz val="10"/>
        <color theme="3" tint="0.39997558519241921"/>
        <rFont val="Times New Roman"/>
        <family val="1"/>
      </rPr>
      <t xml:space="preserve"> </t>
    </r>
    <r>
      <rPr>
        <i/>
        <sz val="10"/>
        <color theme="3" tint="0.39997558519241921"/>
        <rFont val="Arial"/>
        <family val="2"/>
      </rPr>
      <t>(County Share)</t>
    </r>
  </si>
  <si>
    <r>
      <t>Utility Relocations</t>
    </r>
    <r>
      <rPr>
        <i/>
        <sz val="10"/>
        <color indexed="24"/>
        <rFont val="Arial"/>
        <family val="2"/>
      </rPr>
      <t xml:space="preserve"> </t>
    </r>
    <r>
      <rPr>
        <i/>
        <sz val="10"/>
        <color theme="3" tint="0.39997558519241921"/>
        <rFont val="Arial"/>
        <family val="2"/>
      </rPr>
      <t>(Utility Company Share)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</si>
</sst>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$&quot;#,##0\ ;\(&quot;$&quot;#,##0\)"/>
    <numFmt numFmtId="165" formatCode="&quot;$&quot;#,##0_);[Red]\(&quot;$&quot;#,##0\);"/>
    <numFmt numFmtId="166" formatCode="#,##0_);[Red]\(#,##0\);"/>
    <numFmt numFmtId="167" formatCode="mmmm\ dd\,\ yyyy"/>
    <numFmt numFmtId="168" formatCode="#,##0.00_);[Red]\(#,##0.00\);"/>
    <numFmt numFmtId="169" formatCode="&quot;$&quot;#,##0\ ;\(&quot;$&quot;#,##0\);"/>
    <numFmt numFmtId="170" formatCode="0.0%"/>
    <numFmt numFmtId="171" formatCode="mmm\ d\,\ yyyy"/>
    <numFmt numFmtId="172" formatCode="&quot;$&quot;#,##0_)&quot;  &quot;;[Red]\(&quot;$&quot;#,##0\)&quot;  &quot;"/>
    <numFmt numFmtId="173" formatCode="0%&quot;                &quot;"/>
  </numFmts>
  <fonts count="42">
    <font>
      <sz val="10"/>
      <color indexed="24"/>
      <name val="Times New Roman"/>
    </font>
    <font>
      <sz val="10"/>
      <color indexed="24"/>
      <name val="Times New Roman"/>
    </font>
    <font>
      <sz val="10"/>
      <color indexed="24"/>
      <name val="Arial"/>
    </font>
    <font>
      <sz val="10"/>
      <name val="Arial"/>
    </font>
    <font>
      <sz val="10"/>
      <color indexed="16"/>
      <name val="Arial"/>
    </font>
    <font>
      <sz val="18"/>
      <name val="Arial Black"/>
    </font>
    <font>
      <b/>
      <sz val="10"/>
      <color indexed="21"/>
      <name val="Arial"/>
    </font>
    <font>
      <b/>
      <sz val="10"/>
      <color indexed="16"/>
      <name val="Arial"/>
    </font>
    <font>
      <sz val="8"/>
      <name val="Verdana"/>
    </font>
    <font>
      <b/>
      <sz val="11"/>
      <name val="Arial"/>
    </font>
    <font>
      <sz val="11"/>
      <name val="Arial Black"/>
    </font>
    <font>
      <sz val="11"/>
      <name val="Arial"/>
    </font>
    <font>
      <b/>
      <sz val="9"/>
      <color indexed="9"/>
      <name val="Arial"/>
    </font>
    <font>
      <b/>
      <sz val="9"/>
      <color indexed="24"/>
      <name val="Arial"/>
    </font>
    <font>
      <i/>
      <sz val="11"/>
      <name val="Arial"/>
    </font>
    <font>
      <b/>
      <i/>
      <sz val="11"/>
      <name val="Arial"/>
    </font>
    <font>
      <sz val="18"/>
      <name val="Arial Black"/>
    </font>
    <font>
      <sz val="18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sz val="10"/>
      <name val="Calibri Light"/>
    </font>
    <font>
      <sz val="12"/>
      <name val="Arial Black"/>
    </font>
    <font>
      <sz val="12"/>
      <color indexed="24"/>
      <name val="Arial Black"/>
    </font>
    <font>
      <sz val="10"/>
      <color indexed="24"/>
      <name val="Arial"/>
    </font>
    <font>
      <sz val="11"/>
      <color indexed="24"/>
      <name val="Arial"/>
    </font>
    <font>
      <b/>
      <sz val="9"/>
      <color indexed="9"/>
      <name val="Arial"/>
    </font>
    <font>
      <b/>
      <sz val="9"/>
      <color indexed="24"/>
      <name val="Arial"/>
    </font>
    <font>
      <sz val="11"/>
      <name val="Arial Black"/>
    </font>
    <font>
      <i/>
      <sz val="11"/>
      <name val="Arial"/>
    </font>
    <font>
      <b/>
      <sz val="11"/>
      <name val="Arial Black"/>
    </font>
    <font>
      <b/>
      <i/>
      <sz val="11"/>
      <name val="Arial Black"/>
    </font>
    <font>
      <sz val="10"/>
      <name val="Arial Black"/>
    </font>
    <font>
      <b/>
      <sz val="10"/>
      <name val="Arial"/>
    </font>
    <font>
      <sz val="9"/>
      <name val="Arial"/>
    </font>
    <font>
      <sz val="11"/>
      <name val="Arial"/>
      <family val="2"/>
    </font>
    <font>
      <i/>
      <sz val="10"/>
      <color theme="3" tint="0.39997558519241921"/>
      <name val="Times New Roman"/>
      <family val="1"/>
    </font>
    <font>
      <i/>
      <sz val="10"/>
      <color theme="3" tint="0.39997558519241921"/>
      <name val="Arial"/>
      <family val="2"/>
    </font>
    <font>
      <i/>
      <sz val="9"/>
      <color theme="3" tint="0.39997558519241921"/>
      <name val="Arial"/>
      <family val="2"/>
    </font>
    <font>
      <i/>
      <sz val="10"/>
      <color theme="4" tint="-0.249977111117893"/>
      <name val="Arial"/>
      <family val="2"/>
    </font>
    <font>
      <i/>
      <sz val="10"/>
      <color indexed="24"/>
      <name val="Arial"/>
      <family val="2"/>
    </font>
    <font>
      <b/>
      <i/>
      <sz val="10"/>
      <color theme="3" tint="0.3999755851924192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F2F9"/>
        <bgColor indexed="64"/>
      </patternFill>
    </fill>
    <fill>
      <patternFill patternType="solid">
        <fgColor rgb="FF6C88B3"/>
        <bgColor indexed="22"/>
      </patternFill>
    </fill>
  </fills>
  <borders count="37">
    <border>
      <left/>
      <right/>
      <top/>
      <bottom/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rgb="FF93A7CE"/>
      </left>
      <right/>
      <top style="thin">
        <color rgb="FF93A7CE"/>
      </top>
      <bottom/>
      <diagonal/>
    </border>
    <border>
      <left/>
      <right/>
      <top style="thin">
        <color rgb="FF93A7CE"/>
      </top>
      <bottom/>
      <diagonal/>
    </border>
    <border>
      <left/>
      <right style="thin">
        <color rgb="FF93A7CE"/>
      </right>
      <top style="thin">
        <color rgb="FF93A7CE"/>
      </top>
      <bottom/>
      <diagonal/>
    </border>
    <border>
      <left style="thin">
        <color rgb="FF93A7CE"/>
      </left>
      <right/>
      <top/>
      <bottom/>
      <diagonal/>
    </border>
    <border>
      <left/>
      <right style="thin">
        <color rgb="FF93A7CE"/>
      </right>
      <top/>
      <bottom/>
      <diagonal/>
    </border>
    <border>
      <left style="thin">
        <color rgb="FF93A7CE"/>
      </left>
      <right/>
      <top/>
      <bottom style="thin">
        <color rgb="FF93A7CE"/>
      </bottom>
      <diagonal/>
    </border>
    <border>
      <left/>
      <right/>
      <top/>
      <bottom style="thin">
        <color rgb="FF93A7CE"/>
      </bottom>
      <diagonal/>
    </border>
    <border>
      <left/>
      <right style="thin">
        <color rgb="FF93A7CE"/>
      </right>
      <top/>
      <bottom style="thin">
        <color rgb="FF93A7CE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rgb="FF6C88B3"/>
      </bottom>
      <diagonal/>
    </border>
    <border>
      <left style="medium">
        <color rgb="FF6C88B3"/>
      </left>
      <right style="medium">
        <color rgb="FF6C88B3"/>
      </right>
      <top style="medium">
        <color rgb="FF6C88B3"/>
      </top>
      <bottom style="medium">
        <color rgb="FF6C88B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 style="medium">
        <color theme="0"/>
      </right>
      <top/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38" fontId="7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168" fontId="7" fillId="0" borderId="0" xfId="0" applyNumberFormat="1" applyFont="1" applyAlignment="1" applyProtection="1">
      <alignment vertical="center"/>
    </xf>
    <xf numFmtId="166" fontId="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38" fontId="9" fillId="0" borderId="0" xfId="0" applyNumberFormat="1" applyFont="1" applyFill="1" applyBorder="1" applyAlignment="1" applyProtection="1">
      <alignment horizontal="center" vertical="center"/>
    </xf>
    <xf numFmtId="168" fontId="9" fillId="0" borderId="0" xfId="0" applyNumberFormat="1" applyFont="1" applyAlignment="1" applyProtection="1">
      <alignment vertical="center"/>
    </xf>
    <xf numFmtId="166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38" fontId="9" fillId="0" borderId="0" xfId="0" applyNumberFormat="1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169" fontId="11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69" fontId="9" fillId="0" borderId="0" xfId="2" applyNumberFormat="1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9" fontId="9" fillId="0" borderId="0" xfId="2" applyNumberFormat="1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38" fontId="9" fillId="0" borderId="0" xfId="0" applyNumberFormat="1" applyFont="1" applyFill="1" applyBorder="1" applyAlignment="1" applyProtection="1">
      <alignment vertical="center"/>
    </xf>
    <xf numFmtId="171" fontId="9" fillId="0" borderId="0" xfId="0" applyNumberFormat="1" applyFont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</xf>
    <xf numFmtId="165" fontId="9" fillId="3" borderId="8" xfId="0" applyNumberFormat="1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38" fontId="9" fillId="0" borderId="12" xfId="0" applyNumberFormat="1" applyFont="1" applyFill="1" applyBorder="1" applyAlignment="1" applyProtection="1">
      <alignment horizontal="center" vertical="center"/>
      <protection locked="0"/>
    </xf>
    <xf numFmtId="168" fontId="9" fillId="0" borderId="12" xfId="0" applyNumberFormat="1" applyFont="1" applyFill="1" applyBorder="1" applyAlignment="1" applyProtection="1">
      <alignment vertical="center"/>
      <protection locked="0"/>
    </xf>
    <xf numFmtId="166" fontId="9" fillId="0" borderId="12" xfId="0" applyNumberFormat="1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168" fontId="9" fillId="3" borderId="0" xfId="0" applyNumberFormat="1" applyFont="1" applyFill="1" applyBorder="1" applyAlignment="1" applyProtection="1">
      <alignment horizontal="center" vertical="center"/>
    </xf>
    <xf numFmtId="168" fontId="9" fillId="3" borderId="0" xfId="0" applyNumberFormat="1" applyFont="1" applyFill="1" applyBorder="1" applyAlignment="1" applyProtection="1">
      <alignment horizontal="right" vertical="center"/>
    </xf>
    <xf numFmtId="38" fontId="9" fillId="3" borderId="0" xfId="0" applyNumberFormat="1" applyFont="1" applyFill="1" applyBorder="1" applyAlignment="1" applyProtection="1">
      <alignment vertical="center"/>
    </xf>
    <xf numFmtId="166" fontId="9" fillId="3" borderId="23" xfId="0" applyNumberFormat="1" applyFont="1" applyFill="1" applyBorder="1" applyAlignment="1" applyProtection="1">
      <alignment vertical="center"/>
    </xf>
    <xf numFmtId="166" fontId="9" fillId="3" borderId="24" xfId="0" applyNumberFormat="1" applyFont="1" applyFill="1" applyBorder="1" applyAlignment="1" applyProtection="1">
      <alignment vertical="center"/>
    </xf>
    <xf numFmtId="166" fontId="9" fillId="3" borderId="25" xfId="0" applyNumberFormat="1" applyFont="1" applyFill="1" applyBorder="1" applyAlignment="1" applyProtection="1">
      <alignment vertical="center"/>
    </xf>
    <xf numFmtId="9" fontId="9" fillId="0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9" fillId="0" borderId="14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right" vertical="center"/>
    </xf>
    <xf numFmtId="169" fontId="9" fillId="0" borderId="23" xfId="2" applyNumberFormat="1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horizontal="left" vertical="center" indent="1"/>
    </xf>
    <xf numFmtId="169" fontId="9" fillId="0" borderId="24" xfId="2" applyNumberFormat="1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horizontal="left" vertical="center" indent="1"/>
    </xf>
    <xf numFmtId="0" fontId="11" fillId="0" borderId="29" xfId="0" applyFont="1" applyFill="1" applyBorder="1" applyAlignment="1" applyProtection="1">
      <alignment vertical="center"/>
    </xf>
    <xf numFmtId="0" fontId="11" fillId="0" borderId="29" xfId="0" applyFont="1" applyFill="1" applyBorder="1" applyAlignment="1" applyProtection="1">
      <alignment horizontal="right" vertical="center"/>
    </xf>
    <xf numFmtId="0" fontId="11" fillId="0" borderId="25" xfId="0" applyFont="1" applyFill="1" applyBorder="1" applyAlignment="1" applyProtection="1">
      <alignment vertical="center"/>
    </xf>
    <xf numFmtId="0" fontId="3" fillId="0" borderId="30" xfId="0" applyFont="1" applyBorder="1" applyAlignment="1" applyProtection="1">
      <alignment horizontal="left" vertical="center"/>
    </xf>
    <xf numFmtId="0" fontId="3" fillId="0" borderId="30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indent="1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</xf>
    <xf numFmtId="0" fontId="15" fillId="3" borderId="7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9" fontId="9" fillId="4" borderId="31" xfId="2" applyNumberFormat="1" applyFont="1" applyFill="1" applyBorder="1" applyAlignment="1" applyProtection="1">
      <alignment vertical="center"/>
    </xf>
    <xf numFmtId="0" fontId="11" fillId="0" borderId="32" xfId="0" applyFont="1" applyFill="1" applyBorder="1" applyAlignment="1" applyProtection="1">
      <alignment vertical="center"/>
    </xf>
    <xf numFmtId="38" fontId="9" fillId="0" borderId="12" xfId="0" applyNumberFormat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vertical="center"/>
    </xf>
    <xf numFmtId="0" fontId="12" fillId="5" borderId="33" xfId="0" applyFont="1" applyFill="1" applyBorder="1" applyAlignment="1" applyProtection="1">
      <alignment horizontal="center" vertical="center" wrapText="1"/>
    </xf>
    <xf numFmtId="0" fontId="12" fillId="5" borderId="34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71" fontId="20" fillId="0" borderId="0" xfId="0" applyNumberFormat="1" applyFont="1" applyAlignment="1" applyProtection="1">
      <alignment vertical="center"/>
    </xf>
    <xf numFmtId="0" fontId="21" fillId="0" borderId="0" xfId="0" applyFont="1" applyProtection="1"/>
    <xf numFmtId="0" fontId="18" fillId="0" borderId="30" xfId="0" applyFont="1" applyBorder="1" applyProtection="1"/>
    <xf numFmtId="0" fontId="19" fillId="0" borderId="30" xfId="0" applyFont="1" applyBorder="1" applyProtection="1"/>
    <xf numFmtId="0" fontId="18" fillId="0" borderId="0" xfId="0" applyFont="1" applyBorder="1" applyProtection="1"/>
    <xf numFmtId="0" fontId="19" fillId="0" borderId="0" xfId="0" applyFont="1" applyBorder="1" applyProtection="1"/>
    <xf numFmtId="0" fontId="19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25" fillId="0" borderId="0" xfId="0" applyFont="1" applyAlignment="1" applyProtection="1">
      <alignment vertical="top" wrapText="1"/>
    </xf>
    <xf numFmtId="0" fontId="18" fillId="0" borderId="0" xfId="0" applyFont="1" applyProtection="1"/>
    <xf numFmtId="2" fontId="20" fillId="0" borderId="0" xfId="0" applyNumberFormat="1" applyFont="1" applyAlignment="1" applyProtection="1">
      <alignment horizontal="right"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vertical="center"/>
    </xf>
    <xf numFmtId="0" fontId="26" fillId="5" borderId="4" xfId="0" applyFont="1" applyFill="1" applyBorder="1" applyAlignment="1" applyProtection="1">
      <alignment horizontal="center" vertical="center" wrapText="1"/>
    </xf>
    <xf numFmtId="0" fontId="26" fillId="5" borderId="5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165" fontId="20" fillId="4" borderId="1" xfId="0" applyNumberFormat="1" applyFont="1" applyFill="1" applyBorder="1" applyAlignment="1" applyProtection="1">
      <alignment vertical="center"/>
    </xf>
    <xf numFmtId="165" fontId="20" fillId="4" borderId="2" xfId="0" applyNumberFormat="1" applyFont="1" applyFill="1" applyBorder="1" applyAlignment="1" applyProtection="1">
      <alignment vertical="center"/>
    </xf>
    <xf numFmtId="165" fontId="20" fillId="4" borderId="3" xfId="0" applyNumberFormat="1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165" fontId="19" fillId="0" borderId="0" xfId="0" applyNumberFormat="1" applyFont="1" applyBorder="1" applyAlignment="1" applyProtection="1">
      <alignment vertical="center"/>
    </xf>
    <xf numFmtId="0" fontId="28" fillId="3" borderId="26" xfId="0" applyFont="1" applyFill="1" applyBorder="1" applyAlignment="1" applyProtection="1">
      <alignment vertical="center"/>
    </xf>
    <xf numFmtId="0" fontId="20" fillId="3" borderId="35" xfId="0" applyFont="1" applyFill="1" applyBorder="1" applyAlignment="1" applyProtection="1">
      <alignment vertical="center"/>
    </xf>
    <xf numFmtId="165" fontId="20" fillId="3" borderId="7" xfId="0" applyNumberFormat="1" applyFont="1" applyFill="1" applyBorder="1" applyAlignment="1" applyProtection="1">
      <alignment vertical="center"/>
    </xf>
    <xf numFmtId="165" fontId="20" fillId="3" borderId="8" xfId="0" applyNumberFormat="1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horizontal="left" vertical="center" indent="1"/>
    </xf>
    <xf numFmtId="0" fontId="19" fillId="0" borderId="11" xfId="0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left" vertical="center" indent="1"/>
    </xf>
    <xf numFmtId="0" fontId="19" fillId="0" borderId="11" xfId="0" applyFont="1" applyFill="1" applyBorder="1" applyAlignment="1" applyProtection="1">
      <alignment vertical="center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32" xfId="0" applyFont="1" applyFill="1" applyBorder="1" applyAlignment="1" applyProtection="1">
      <alignment vertical="center"/>
      <protection locked="0"/>
    </xf>
    <xf numFmtId="166" fontId="19" fillId="0" borderId="12" xfId="0" applyNumberFormat="1" applyFont="1" applyBorder="1" applyAlignment="1" applyProtection="1">
      <alignment vertical="center"/>
      <protection locked="0"/>
    </xf>
    <xf numFmtId="166" fontId="19" fillId="0" borderId="12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vertical="center"/>
    </xf>
    <xf numFmtId="165" fontId="19" fillId="0" borderId="0" xfId="0" applyNumberFormat="1" applyFont="1" applyAlignment="1" applyProtection="1">
      <alignment vertical="center"/>
    </xf>
    <xf numFmtId="0" fontId="28" fillId="3" borderId="9" xfId="0" applyFont="1" applyFill="1" applyBorder="1" applyAlignment="1" applyProtection="1">
      <alignment vertical="center"/>
    </xf>
    <xf numFmtId="0" fontId="30" fillId="3" borderId="7" xfId="0" applyFont="1" applyFill="1" applyBorder="1" applyAlignment="1" applyProtection="1">
      <alignment vertical="center"/>
    </xf>
    <xf numFmtId="0" fontId="31" fillId="3" borderId="7" xfId="0" applyFont="1" applyFill="1" applyBorder="1" applyAlignment="1" applyProtection="1">
      <alignment vertical="center"/>
    </xf>
    <xf numFmtId="0" fontId="30" fillId="3" borderId="7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165" fontId="19" fillId="0" borderId="0" xfId="0" applyNumberFormat="1" applyFont="1" applyFill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9" fillId="2" borderId="15" xfId="0" applyFont="1" applyFill="1" applyBorder="1" applyProtection="1"/>
    <xf numFmtId="0" fontId="18" fillId="2" borderId="16" xfId="0" applyFont="1" applyFill="1" applyBorder="1" applyProtection="1"/>
    <xf numFmtId="165" fontId="18" fillId="2" borderId="17" xfId="0" applyNumberFormat="1" applyFont="1" applyFill="1" applyBorder="1" applyProtection="1"/>
    <xf numFmtId="0" fontId="19" fillId="2" borderId="18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 indent="7"/>
    </xf>
    <xf numFmtId="165" fontId="18" fillId="2" borderId="0" xfId="0" applyNumberFormat="1" applyFont="1" applyFill="1" applyBorder="1" applyAlignment="1" applyProtection="1">
      <alignment vertical="center"/>
    </xf>
    <xf numFmtId="165" fontId="18" fillId="2" borderId="19" xfId="0" applyNumberFormat="1" applyFont="1" applyFill="1" applyBorder="1" applyAlignment="1" applyProtection="1">
      <alignment vertical="center"/>
    </xf>
    <xf numFmtId="0" fontId="19" fillId="2" borderId="18" xfId="0" applyFont="1" applyFill="1" applyBorder="1" applyAlignment="1" applyProtection="1">
      <alignment horizontal="left" vertical="center" indent="1"/>
    </xf>
    <xf numFmtId="0" fontId="18" fillId="2" borderId="0" xfId="0" applyFont="1" applyFill="1" applyBorder="1" applyAlignment="1" applyProtection="1">
      <alignment horizontal="left" vertical="center" indent="1"/>
    </xf>
    <xf numFmtId="0" fontId="19" fillId="2" borderId="0" xfId="0" applyFont="1" applyFill="1" applyBorder="1" applyAlignment="1" applyProtection="1">
      <alignment horizontal="left" vertical="center" indent="7"/>
    </xf>
    <xf numFmtId="9" fontId="19" fillId="2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Protection="1"/>
    <xf numFmtId="173" fontId="33" fillId="2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vertical="center"/>
    </xf>
    <xf numFmtId="172" fontId="33" fillId="2" borderId="19" xfId="0" applyNumberFormat="1" applyFont="1" applyFill="1" applyBorder="1" applyAlignment="1" applyProtection="1">
      <alignment horizontal="right" vertical="center"/>
    </xf>
    <xf numFmtId="0" fontId="18" fillId="2" borderId="18" xfId="0" applyFont="1" applyFill="1" applyBorder="1" applyAlignment="1" applyProtection="1">
      <alignment horizontal="left" vertical="center" indent="1"/>
    </xf>
    <xf numFmtId="0" fontId="34" fillId="2" borderId="20" xfId="0" applyFont="1" applyFill="1" applyBorder="1" applyProtection="1"/>
    <xf numFmtId="0" fontId="34" fillId="2" borderId="21" xfId="0" applyFont="1" applyFill="1" applyBorder="1" applyProtection="1"/>
    <xf numFmtId="0" fontId="34" fillId="2" borderId="22" xfId="0" applyFont="1" applyFill="1" applyBorder="1" applyProtection="1"/>
    <xf numFmtId="165" fontId="21" fillId="0" borderId="0" xfId="0" applyNumberFormat="1" applyFont="1" applyProtection="1"/>
    <xf numFmtId="166" fontId="21" fillId="0" borderId="0" xfId="0" applyNumberFormat="1" applyFont="1" applyProtection="1"/>
    <xf numFmtId="167" fontId="2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6" fillId="5" borderId="0" xfId="0" applyFont="1" applyFill="1" applyBorder="1" applyAlignment="1" applyProtection="1">
      <alignment horizontal="center" vertical="center"/>
    </xf>
    <xf numFmtId="0" fontId="27" fillId="5" borderId="0" xfId="0" applyFont="1" applyFill="1" applyBorder="1" applyAlignment="1" applyProtection="1">
      <alignment horizontal="center" vertical="center"/>
    </xf>
    <xf numFmtId="0" fontId="27" fillId="5" borderId="6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top" wrapText="1"/>
      <protection locked="0"/>
    </xf>
    <xf numFmtId="0" fontId="24" fillId="0" borderId="0" xfId="0" applyFont="1" applyAlignment="1" applyProtection="1"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12" fillId="5" borderId="36" xfId="0" applyFont="1" applyFill="1" applyBorder="1" applyAlignment="1" applyProtection="1">
      <alignment horizontal="center" vertical="center"/>
    </xf>
    <xf numFmtId="0" fontId="12" fillId="5" borderId="33" xfId="0" applyFont="1" applyFill="1" applyBorder="1" applyProtection="1"/>
    <xf numFmtId="0" fontId="12" fillId="5" borderId="33" xfId="0" applyFont="1" applyFill="1" applyBorder="1" applyAlignment="1" applyProtection="1">
      <alignment horizontal="center" vertical="center"/>
    </xf>
    <xf numFmtId="0" fontId="13" fillId="5" borderId="33" xfId="0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left" vertical="center"/>
    </xf>
    <xf numFmtId="0" fontId="37" fillId="0" borderId="11" xfId="0" applyFont="1" applyFill="1" applyBorder="1" applyAlignment="1" applyProtection="1">
      <alignment vertical="center"/>
      <protection locked="0"/>
    </xf>
    <xf numFmtId="0" fontId="38" fillId="0" borderId="11" xfId="0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</xf>
    <xf numFmtId="9" fontId="37" fillId="0" borderId="11" xfId="0" applyNumberFormat="1" applyFont="1" applyFill="1" applyBorder="1" applyAlignment="1" applyProtection="1">
      <alignment vertical="center"/>
      <protection locked="0"/>
    </xf>
    <xf numFmtId="0" fontId="37" fillId="0" borderId="32" xfId="0" applyFont="1" applyFill="1" applyBorder="1" applyAlignment="1" applyProtection="1">
      <alignment vertical="center"/>
      <protection locked="0"/>
    </xf>
    <xf numFmtId="170" fontId="37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41" fillId="3" borderId="7" xfId="0" applyFont="1" applyFill="1" applyBorder="1" applyAlignment="1" applyProtection="1">
      <alignment vertical="center"/>
      <protection locked="0"/>
    </xf>
  </cellXfs>
  <cellStyles count="6">
    <cellStyle name="Comma0" xfId="1"/>
    <cellStyle name="Currency0" xfId="2"/>
    <cellStyle name="Date" xfId="3"/>
    <cellStyle name="Fixed" xfId="4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52</xdr:row>
      <xdr:rowOff>123825</xdr:rowOff>
    </xdr:from>
    <xdr:to>
      <xdr:col>3</xdr:col>
      <xdr:colOff>409575</xdr:colOff>
      <xdr:row>55</xdr:row>
      <xdr:rowOff>219075</xdr:rowOff>
    </xdr:to>
    <xdr:pic>
      <xdr:nvPicPr>
        <xdr:cNvPr id="1214" name="Picture 3" descr="Logo_Trans [Converted].ai">
          <a:extLst>
            <a:ext uri="{FF2B5EF4-FFF2-40B4-BE49-F238E27FC236}">
              <a16:creationId xmlns:a16="http://schemas.microsoft.com/office/drawing/2014/main" id="{31F48067-8A8B-4871-B6C9-C7E78697D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2" t="14529" r="9795" b="23077"/>
        <a:stretch>
          <a:fillRect/>
        </a:stretch>
      </xdr:blipFill>
      <xdr:spPr bwMode="auto">
        <a:xfrm>
          <a:off x="85725" y="13163550"/>
          <a:ext cx="1419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showZeros="0" tabSelected="1" showOutlineSymbols="0" view="pageLayout" zoomScaleNormal="56" workbookViewId="0">
      <selection activeCell="D4" sqref="D4:H4"/>
    </sheetView>
  </sheetViews>
  <sheetFormatPr defaultColWidth="0.1640625" defaultRowHeight="12.75"/>
  <cols>
    <col min="1" max="2" width="1.33203125" style="98" customWidth="1"/>
    <col min="3" max="3" width="16.5" style="98" customWidth="1"/>
    <col min="4" max="4" width="47.6640625" style="98" customWidth="1"/>
    <col min="5" max="10" width="17.1640625" style="98" customWidth="1"/>
    <col min="11" max="11" width="8.33203125" style="98" customWidth="1"/>
    <col min="12" max="248" width="9.83203125" style="98" customWidth="1"/>
    <col min="249" max="16384" width="0.1640625" style="98"/>
  </cols>
  <sheetData>
    <row r="1" spans="1:10" ht="27" customHeight="1">
      <c r="A1" s="93" t="s">
        <v>72</v>
      </c>
      <c r="B1" s="94"/>
      <c r="C1" s="94"/>
      <c r="D1" s="95"/>
      <c r="E1" s="95"/>
      <c r="F1" s="95"/>
      <c r="G1" s="95"/>
      <c r="H1" s="95"/>
      <c r="I1" s="96" t="s">
        <v>73</v>
      </c>
      <c r="J1" s="97">
        <f ca="1">IF(D4=0,0,NOW())</f>
        <v>0</v>
      </c>
    </row>
    <row r="2" spans="1:10" ht="3.95" customHeight="1" thickBot="1">
      <c r="A2" s="99"/>
      <c r="B2" s="99"/>
      <c r="C2" s="99"/>
      <c r="D2" s="99"/>
      <c r="E2" s="99"/>
      <c r="F2" s="99"/>
      <c r="G2" s="99"/>
      <c r="H2" s="99"/>
      <c r="I2" s="100"/>
      <c r="J2" s="100"/>
    </row>
    <row r="3" spans="1:10" ht="14.1" customHeight="1">
      <c r="A3" s="101"/>
      <c r="B3" s="101"/>
      <c r="C3" s="101"/>
      <c r="D3" s="101"/>
      <c r="E3" s="101"/>
      <c r="F3" s="101"/>
      <c r="G3" s="101"/>
      <c r="H3" s="101"/>
      <c r="I3" s="102"/>
      <c r="J3" s="102"/>
    </row>
    <row r="4" spans="1:10" ht="18" customHeight="1">
      <c r="A4" s="103" t="s">
        <v>74</v>
      </c>
      <c r="B4" s="103"/>
      <c r="C4" s="104"/>
      <c r="D4" s="180"/>
      <c r="E4" s="181"/>
      <c r="F4" s="181"/>
      <c r="G4" s="181"/>
      <c r="H4" s="181"/>
      <c r="I4" s="103" t="s">
        <v>75</v>
      </c>
      <c r="J4" s="105"/>
    </row>
    <row r="5" spans="1:10" ht="18" customHeight="1">
      <c r="A5" s="106" t="s">
        <v>77</v>
      </c>
      <c r="B5" s="106"/>
      <c r="C5" s="107"/>
      <c r="D5" s="178"/>
      <c r="E5" s="179"/>
      <c r="F5" s="179"/>
      <c r="G5" s="179"/>
      <c r="H5" s="108"/>
      <c r="I5" s="106" t="s">
        <v>76</v>
      </c>
      <c r="J5" s="105"/>
    </row>
    <row r="6" spans="1:10" ht="18" customHeight="1">
      <c r="A6" s="109"/>
      <c r="B6" s="109"/>
      <c r="C6" s="109"/>
      <c r="D6" s="179"/>
      <c r="E6" s="179"/>
      <c r="F6" s="179"/>
      <c r="G6" s="179"/>
      <c r="H6" s="108"/>
      <c r="I6" s="106" t="s">
        <v>78</v>
      </c>
      <c r="J6" s="110"/>
    </row>
    <row r="7" spans="1:10" ht="18" customHeight="1">
      <c r="A7" s="106"/>
      <c r="B7" s="106"/>
      <c r="C7" s="107"/>
      <c r="D7" s="179"/>
      <c r="E7" s="179"/>
      <c r="F7" s="179"/>
      <c r="G7" s="179"/>
      <c r="H7" s="108"/>
      <c r="I7" s="106" t="s">
        <v>79</v>
      </c>
      <c r="J7" s="105"/>
    </row>
    <row r="8" spans="1:10" ht="18" customHeight="1">
      <c r="A8" s="106" t="s">
        <v>80</v>
      </c>
      <c r="B8" s="106"/>
      <c r="C8" s="107"/>
      <c r="D8" s="111"/>
      <c r="E8" s="112" t="s">
        <v>81</v>
      </c>
      <c r="F8" s="173"/>
      <c r="G8" s="174"/>
      <c r="H8" s="107"/>
      <c r="I8" s="106" t="s">
        <v>82</v>
      </c>
      <c r="J8" s="105"/>
    </row>
    <row r="9" spans="1:10" ht="6.95" customHeight="1" thickBot="1">
      <c r="A9" s="99"/>
      <c r="B9" s="99"/>
      <c r="C9" s="99"/>
      <c r="D9" s="99"/>
      <c r="E9" s="99"/>
      <c r="F9" s="99"/>
      <c r="G9" s="99"/>
      <c r="H9" s="99"/>
      <c r="I9" s="100"/>
      <c r="J9" s="99"/>
    </row>
    <row r="10" spans="1:10" ht="8.1" customHeight="1">
      <c r="A10" s="113"/>
      <c r="B10" s="113"/>
      <c r="C10" s="113"/>
      <c r="D10" s="113"/>
      <c r="E10" s="113"/>
      <c r="F10" s="113"/>
      <c r="G10" s="113"/>
      <c r="H10" s="113"/>
      <c r="I10" s="96"/>
      <c r="J10" s="95"/>
    </row>
    <row r="11" spans="1:10" ht="32.1" customHeight="1">
      <c r="A11" s="175" t="s">
        <v>89</v>
      </c>
      <c r="B11" s="175"/>
      <c r="C11" s="175"/>
      <c r="D11" s="175"/>
      <c r="E11" s="176"/>
      <c r="F11" s="177"/>
      <c r="G11" s="114" t="s">
        <v>90</v>
      </c>
      <c r="H11" s="114" t="s">
        <v>51</v>
      </c>
      <c r="I11" s="114" t="s">
        <v>52</v>
      </c>
      <c r="J11" s="115" t="s">
        <v>27</v>
      </c>
    </row>
    <row r="12" spans="1:10" ht="12.95" customHeight="1" thickBot="1">
      <c r="A12" s="116"/>
      <c r="B12" s="116"/>
      <c r="C12" s="116"/>
      <c r="D12" s="116"/>
      <c r="E12" s="116"/>
      <c r="F12" s="116"/>
      <c r="G12" s="117"/>
      <c r="H12" s="117"/>
      <c r="I12" s="117"/>
      <c r="J12" s="117"/>
    </row>
    <row r="13" spans="1:10" ht="21" customHeight="1" thickBot="1">
      <c r="A13" s="118" t="s">
        <v>0</v>
      </c>
      <c r="B13" s="119"/>
      <c r="C13" s="119"/>
      <c r="D13" s="120"/>
      <c r="E13" s="120"/>
      <c r="F13" s="120"/>
      <c r="G13" s="121">
        <f>G16+G18+G26+G32+G42+G47</f>
        <v>0</v>
      </c>
      <c r="H13" s="122">
        <f>H16+H18+H26+H32+H42+H47</f>
        <v>0</v>
      </c>
      <c r="I13" s="122">
        <f>I16+I18+I26+I32+I42+I47</f>
        <v>0</v>
      </c>
      <c r="J13" s="123">
        <f>G13+H13+I13</f>
        <v>0</v>
      </c>
    </row>
    <row r="14" spans="1:10" ht="9" customHeight="1">
      <c r="A14" s="96"/>
      <c r="B14" s="96"/>
      <c r="C14" s="96"/>
      <c r="D14" s="96"/>
      <c r="E14" s="96"/>
      <c r="F14" s="124"/>
      <c r="G14" s="125"/>
      <c r="H14" s="125"/>
      <c r="I14" s="125"/>
      <c r="J14" s="125"/>
    </row>
    <row r="15" spans="1:10" ht="23.1" customHeight="1">
      <c r="A15" s="126" t="s">
        <v>119</v>
      </c>
      <c r="B15" s="127"/>
      <c r="C15" s="127"/>
      <c r="D15" s="127"/>
      <c r="E15" s="127"/>
      <c r="F15" s="127"/>
      <c r="G15" s="128">
        <f>G16</f>
        <v>0</v>
      </c>
      <c r="H15" s="128">
        <f>H16</f>
        <v>0</v>
      </c>
      <c r="I15" s="128">
        <f>I16</f>
        <v>0</v>
      </c>
      <c r="J15" s="129">
        <f>J16</f>
        <v>0</v>
      </c>
    </row>
    <row r="16" spans="1:10" ht="23.1" customHeight="1">
      <c r="A16" s="130"/>
      <c r="B16" s="131" t="s">
        <v>54</v>
      </c>
      <c r="C16" s="132"/>
      <c r="D16" s="133"/>
      <c r="E16" s="134"/>
      <c r="F16" s="135"/>
      <c r="G16" s="136"/>
      <c r="H16" s="136"/>
      <c r="I16" s="136"/>
      <c r="J16" s="137">
        <f>G16+H16+I16</f>
        <v>0</v>
      </c>
    </row>
    <row r="17" spans="1:10" ht="15.95" customHeight="1">
      <c r="A17" s="138"/>
      <c r="B17" s="139"/>
      <c r="C17" s="138"/>
      <c r="D17" s="138"/>
      <c r="E17" s="140"/>
      <c r="F17" s="140"/>
      <c r="G17" s="125"/>
      <c r="H17" s="125"/>
      <c r="I17" s="125"/>
      <c r="J17" s="141"/>
    </row>
    <row r="18" spans="1:10" ht="23.1" customHeight="1">
      <c r="A18" s="142" t="s">
        <v>114</v>
      </c>
      <c r="B18" s="143"/>
      <c r="C18" s="143"/>
      <c r="D18" s="143"/>
      <c r="E18" s="144"/>
      <c r="F18" s="144"/>
      <c r="G18" s="128">
        <f>SUM(G19:G24)</f>
        <v>0</v>
      </c>
      <c r="H18" s="128">
        <f>SUM(H19:H24)</f>
        <v>0</v>
      </c>
      <c r="I18" s="128">
        <f>SUM(I19:I24)</f>
        <v>0</v>
      </c>
      <c r="J18" s="129">
        <f t="shared" ref="J18:J24" si="0">G18+H18+I18</f>
        <v>0</v>
      </c>
    </row>
    <row r="19" spans="1:10" ht="23.1" customHeight="1">
      <c r="A19" s="130"/>
      <c r="B19" s="131" t="s">
        <v>93</v>
      </c>
      <c r="C19" s="132"/>
      <c r="D19" s="133"/>
      <c r="E19" s="134"/>
      <c r="F19" s="135"/>
      <c r="G19" s="136"/>
      <c r="H19" s="136"/>
      <c r="I19" s="136"/>
      <c r="J19" s="137">
        <f t="shared" si="0"/>
        <v>0</v>
      </c>
    </row>
    <row r="20" spans="1:10" ht="23.1" customHeight="1">
      <c r="A20" s="130"/>
      <c r="B20" s="131" t="s">
        <v>94</v>
      </c>
      <c r="C20" s="132"/>
      <c r="D20" s="133"/>
      <c r="E20" s="134"/>
      <c r="F20" s="135"/>
      <c r="G20" s="136"/>
      <c r="H20" s="136"/>
      <c r="I20" s="136"/>
      <c r="J20" s="137">
        <f t="shared" si="0"/>
        <v>0</v>
      </c>
    </row>
    <row r="21" spans="1:10" ht="23.1" customHeight="1">
      <c r="A21" s="130"/>
      <c r="B21" s="131" t="s">
        <v>86</v>
      </c>
      <c r="C21" s="132"/>
      <c r="D21" s="133"/>
      <c r="E21" s="134"/>
      <c r="F21" s="135"/>
      <c r="G21" s="136"/>
      <c r="H21" s="136"/>
      <c r="I21" s="136"/>
      <c r="J21" s="137">
        <f t="shared" si="0"/>
        <v>0</v>
      </c>
    </row>
    <row r="22" spans="1:10" ht="23.1" customHeight="1">
      <c r="A22" s="130"/>
      <c r="B22" s="131" t="s">
        <v>87</v>
      </c>
      <c r="C22" s="132"/>
      <c r="D22" s="133"/>
      <c r="E22" s="134"/>
      <c r="F22" s="135"/>
      <c r="G22" s="136"/>
      <c r="H22" s="136"/>
      <c r="I22" s="136"/>
      <c r="J22" s="137">
        <f t="shared" si="0"/>
        <v>0</v>
      </c>
    </row>
    <row r="23" spans="1:10" ht="23.1" customHeight="1">
      <c r="A23" s="130"/>
      <c r="B23" s="131" t="s">
        <v>138</v>
      </c>
      <c r="C23" s="132"/>
      <c r="D23" s="133"/>
      <c r="E23" s="134"/>
      <c r="F23" s="135"/>
      <c r="G23" s="136"/>
      <c r="H23" s="136"/>
      <c r="I23" s="136"/>
      <c r="J23" s="137">
        <f t="shared" si="0"/>
        <v>0</v>
      </c>
    </row>
    <row r="24" spans="1:10" ht="23.1" customHeight="1">
      <c r="A24" s="130"/>
      <c r="B24" s="131" t="s">
        <v>60</v>
      </c>
      <c r="C24" s="132"/>
      <c r="D24" s="133"/>
      <c r="E24" s="134"/>
      <c r="F24" s="135"/>
      <c r="G24" s="136"/>
      <c r="H24" s="136"/>
      <c r="I24" s="136"/>
      <c r="J24" s="137">
        <f t="shared" si="0"/>
        <v>0</v>
      </c>
    </row>
    <row r="25" spans="1:10" ht="15.95" customHeight="1">
      <c r="A25" s="138"/>
      <c r="B25" s="139"/>
      <c r="C25" s="138"/>
      <c r="D25" s="138"/>
      <c r="E25" s="140"/>
      <c r="F25" s="140"/>
      <c r="G25" s="125"/>
      <c r="H25" s="125"/>
      <c r="I25" s="125"/>
      <c r="J25" s="125"/>
    </row>
    <row r="26" spans="1:10" ht="23.1" customHeight="1">
      <c r="A26" s="142" t="s">
        <v>115</v>
      </c>
      <c r="B26" s="145"/>
      <c r="C26" s="143"/>
      <c r="D26" s="143"/>
      <c r="E26" s="144"/>
      <c r="F26" s="144"/>
      <c r="G26" s="128">
        <f>SUM(G27:G30)</f>
        <v>0</v>
      </c>
      <c r="H26" s="128">
        <f>SUM(H27:H30)</f>
        <v>0</v>
      </c>
      <c r="I26" s="128">
        <f>SUM(I27:I30)</f>
        <v>0</v>
      </c>
      <c r="J26" s="129">
        <f>G26+H26+I26</f>
        <v>0</v>
      </c>
    </row>
    <row r="27" spans="1:10" ht="23.1" customHeight="1">
      <c r="A27" s="130"/>
      <c r="B27" s="131" t="s">
        <v>141</v>
      </c>
      <c r="C27" s="132"/>
      <c r="D27" s="188" t="s">
        <v>142</v>
      </c>
      <c r="E27" s="134"/>
      <c r="F27" s="135"/>
      <c r="G27" s="136"/>
      <c r="H27" s="136"/>
      <c r="I27" s="136"/>
      <c r="J27" s="137">
        <f>G27+H27+I27</f>
        <v>0</v>
      </c>
    </row>
    <row r="28" spans="1:10" ht="23.1" customHeight="1">
      <c r="A28" s="130"/>
      <c r="B28" s="131" t="s">
        <v>140</v>
      </c>
      <c r="C28" s="132"/>
      <c r="D28" s="188" t="s">
        <v>143</v>
      </c>
      <c r="E28" s="134"/>
      <c r="F28" s="135"/>
      <c r="G28" s="136"/>
      <c r="H28" s="136"/>
      <c r="I28" s="136"/>
      <c r="J28" s="137">
        <f>G28+H28+I28</f>
        <v>0</v>
      </c>
    </row>
    <row r="29" spans="1:10" ht="23.1" customHeight="1">
      <c r="A29" s="130"/>
      <c r="B29" s="131" t="s">
        <v>144</v>
      </c>
      <c r="C29" s="132"/>
      <c r="D29" s="188" t="s">
        <v>145</v>
      </c>
      <c r="E29" s="134"/>
      <c r="F29" s="135"/>
      <c r="G29" s="136"/>
      <c r="H29" s="136"/>
      <c r="I29" s="136"/>
      <c r="J29" s="137">
        <f>G29+H29+I29</f>
        <v>0</v>
      </c>
    </row>
    <row r="30" spans="1:10" ht="23.1" customHeight="1">
      <c r="A30" s="130"/>
      <c r="B30" s="131" t="s">
        <v>146</v>
      </c>
      <c r="C30" s="132"/>
      <c r="D30" s="188" t="s">
        <v>147</v>
      </c>
      <c r="E30" s="134"/>
      <c r="F30" s="135"/>
      <c r="G30" s="136"/>
      <c r="H30" s="136"/>
      <c r="I30" s="136"/>
      <c r="J30" s="137">
        <f>G30+H30+I30</f>
        <v>0</v>
      </c>
    </row>
    <row r="31" spans="1:10" ht="15.95" customHeight="1">
      <c r="A31" s="138"/>
      <c r="B31" s="139"/>
      <c r="C31" s="138"/>
      <c r="D31" s="138"/>
      <c r="E31" s="140"/>
      <c r="F31" s="146"/>
      <c r="G31" s="141"/>
      <c r="H31" s="141"/>
      <c r="I31" s="141"/>
      <c r="J31" s="141"/>
    </row>
    <row r="32" spans="1:10" ht="23.1" customHeight="1">
      <c r="A32" s="142" t="s">
        <v>116</v>
      </c>
      <c r="B32" s="145"/>
      <c r="C32" s="143"/>
      <c r="D32" s="143"/>
      <c r="E32" s="144"/>
      <c r="F32" s="144"/>
      <c r="G32" s="128">
        <f>SUM(G33:G40)</f>
        <v>0</v>
      </c>
      <c r="H32" s="128">
        <f>SUM(H33:H40)</f>
        <v>0</v>
      </c>
      <c r="I32" s="128">
        <f>SUM(I33:I40)</f>
        <v>0</v>
      </c>
      <c r="J32" s="129">
        <f>G32+H32+I32</f>
        <v>0</v>
      </c>
    </row>
    <row r="33" spans="1:10" ht="23.1" customHeight="1">
      <c r="A33" s="130"/>
      <c r="B33" s="186" t="s">
        <v>155</v>
      </c>
      <c r="C33" s="132"/>
      <c r="D33" s="133"/>
      <c r="E33" s="134"/>
      <c r="F33" s="135"/>
      <c r="G33" s="136"/>
      <c r="H33" s="136"/>
      <c r="I33" s="136"/>
      <c r="J33" s="137">
        <f t="shared" ref="J33:J40" si="1">G33+H33+I33</f>
        <v>0</v>
      </c>
    </row>
    <row r="34" spans="1:10" ht="23.1" customHeight="1">
      <c r="A34" s="130"/>
      <c r="B34" s="186" t="s">
        <v>156</v>
      </c>
      <c r="C34" s="132"/>
      <c r="D34" s="133"/>
      <c r="E34" s="134"/>
      <c r="F34" s="135"/>
      <c r="G34" s="136"/>
      <c r="H34" s="136"/>
      <c r="I34" s="136"/>
      <c r="J34" s="137">
        <f t="shared" si="1"/>
        <v>0</v>
      </c>
    </row>
    <row r="35" spans="1:10" ht="23.1" customHeight="1">
      <c r="A35" s="130"/>
      <c r="B35" s="186" t="s">
        <v>157</v>
      </c>
      <c r="C35" s="132"/>
      <c r="D35" s="133"/>
      <c r="E35" s="134"/>
      <c r="F35" s="135"/>
      <c r="G35" s="136"/>
      <c r="H35" s="136"/>
      <c r="I35" s="136"/>
      <c r="J35" s="137">
        <f t="shared" si="1"/>
        <v>0</v>
      </c>
    </row>
    <row r="36" spans="1:10" ht="23.1" customHeight="1">
      <c r="A36" s="130"/>
      <c r="B36" s="131" t="s">
        <v>55</v>
      </c>
      <c r="C36" s="132"/>
      <c r="D36" s="133"/>
      <c r="E36" s="134"/>
      <c r="F36" s="135"/>
      <c r="G36" s="136"/>
      <c r="H36" s="136"/>
      <c r="I36" s="136"/>
      <c r="J36" s="137">
        <f t="shared" si="1"/>
        <v>0</v>
      </c>
    </row>
    <row r="37" spans="1:10" ht="23.1" customHeight="1">
      <c r="A37" s="130"/>
      <c r="B37" s="131" t="s">
        <v>56</v>
      </c>
      <c r="C37" s="132"/>
      <c r="D37" s="133"/>
      <c r="E37" s="134"/>
      <c r="F37" s="135"/>
      <c r="G37" s="136"/>
      <c r="H37" s="136"/>
      <c r="I37" s="136"/>
      <c r="J37" s="137">
        <f t="shared" si="1"/>
        <v>0</v>
      </c>
    </row>
    <row r="38" spans="1:10" ht="23.1" customHeight="1">
      <c r="A38" s="130"/>
      <c r="B38" s="131" t="s">
        <v>88</v>
      </c>
      <c r="C38" s="132"/>
      <c r="D38" s="133"/>
      <c r="E38" s="134"/>
      <c r="F38" s="135"/>
      <c r="G38" s="136"/>
      <c r="H38" s="136"/>
      <c r="I38" s="136"/>
      <c r="J38" s="137">
        <f t="shared" si="1"/>
        <v>0</v>
      </c>
    </row>
    <row r="39" spans="1:10" ht="23.1" customHeight="1">
      <c r="A39" s="130"/>
      <c r="B39" s="186" t="s">
        <v>158</v>
      </c>
      <c r="C39" s="132"/>
      <c r="D39" s="133"/>
      <c r="E39" s="134"/>
      <c r="F39" s="135"/>
      <c r="G39" s="136"/>
      <c r="H39" s="136"/>
      <c r="I39" s="136"/>
      <c r="J39" s="137">
        <f t="shared" si="1"/>
        <v>0</v>
      </c>
    </row>
    <row r="40" spans="1:10" ht="23.1" customHeight="1">
      <c r="A40" s="130"/>
      <c r="B40" s="186" t="s">
        <v>159</v>
      </c>
      <c r="C40" s="132"/>
      <c r="D40" s="133"/>
      <c r="E40" s="134"/>
      <c r="F40" s="135"/>
      <c r="G40" s="136"/>
      <c r="H40" s="136"/>
      <c r="I40" s="136"/>
      <c r="J40" s="137">
        <f t="shared" si="1"/>
        <v>0</v>
      </c>
    </row>
    <row r="41" spans="1:10" ht="15.95" customHeight="1">
      <c r="A41" s="138"/>
      <c r="B41" s="139"/>
      <c r="C41" s="138"/>
      <c r="D41" s="138"/>
      <c r="E41" s="140"/>
      <c r="F41" s="146"/>
      <c r="G41" s="141"/>
      <c r="H41" s="141"/>
      <c r="I41" s="141"/>
      <c r="J41" s="141"/>
    </row>
    <row r="42" spans="1:10" ht="23.1" customHeight="1">
      <c r="A42" s="142" t="s">
        <v>117</v>
      </c>
      <c r="B42" s="145"/>
      <c r="C42" s="143"/>
      <c r="D42" s="143"/>
      <c r="E42" s="144"/>
      <c r="F42" s="144"/>
      <c r="G42" s="128">
        <f>SUM(G43:G45)</f>
        <v>0</v>
      </c>
      <c r="H42" s="128">
        <f>SUM(H43:H45)</f>
        <v>0</v>
      </c>
      <c r="I42" s="128">
        <f>SUM(I43:I45)</f>
        <v>0</v>
      </c>
      <c r="J42" s="129">
        <f>SUM(J43:J45)</f>
        <v>0</v>
      </c>
    </row>
    <row r="43" spans="1:10" ht="23.1" customHeight="1">
      <c r="A43" s="130"/>
      <c r="B43" s="131" t="s">
        <v>57</v>
      </c>
      <c r="C43" s="132"/>
      <c r="D43" s="133"/>
      <c r="E43" s="190">
        <v>0.03</v>
      </c>
      <c r="F43" s="191" t="s">
        <v>58</v>
      </c>
      <c r="G43" s="136">
        <f>J43</f>
        <v>0</v>
      </c>
      <c r="H43" s="136"/>
      <c r="I43" s="136"/>
      <c r="J43" s="137">
        <f>ROUND(E43*($J$49+$J$50),-3)</f>
        <v>0</v>
      </c>
    </row>
    <row r="44" spans="1:10" ht="23.1" customHeight="1">
      <c r="A44" s="130"/>
      <c r="B44" s="131" t="s">
        <v>103</v>
      </c>
      <c r="C44" s="132"/>
      <c r="D44" s="133"/>
      <c r="E44" s="190">
        <v>0.04</v>
      </c>
      <c r="F44" s="191" t="s">
        <v>58</v>
      </c>
      <c r="G44" s="136"/>
      <c r="H44" s="136">
        <f>J44</f>
        <v>0</v>
      </c>
      <c r="I44" s="136"/>
      <c r="J44" s="137">
        <f>ROUND(E44*($J$49+$J$50),-3)</f>
        <v>0</v>
      </c>
    </row>
    <row r="45" spans="1:10" ht="23.1" customHeight="1">
      <c r="A45" s="130"/>
      <c r="B45" s="131" t="s">
        <v>59</v>
      </c>
      <c r="C45" s="132"/>
      <c r="D45" s="133"/>
      <c r="E45" s="190">
        <v>7.0000000000000007E-2</v>
      </c>
      <c r="F45" s="191" t="s">
        <v>58</v>
      </c>
      <c r="G45" s="136"/>
      <c r="H45" s="136">
        <f>J45</f>
        <v>0</v>
      </c>
      <c r="I45" s="136"/>
      <c r="J45" s="137">
        <f>ROUND(E45*($J$49+$J$50),-3)</f>
        <v>0</v>
      </c>
    </row>
    <row r="46" spans="1:10" ht="15.95" customHeight="1">
      <c r="A46" s="147"/>
      <c r="B46" s="148"/>
      <c r="C46" s="147"/>
      <c r="D46" s="147"/>
      <c r="E46" s="192"/>
      <c r="F46" s="193"/>
      <c r="G46" s="149"/>
      <c r="H46" s="149"/>
      <c r="I46" s="149"/>
      <c r="J46" s="149"/>
    </row>
    <row r="47" spans="1:10" ht="23.1" customHeight="1">
      <c r="A47" s="142" t="s">
        <v>118</v>
      </c>
      <c r="B47" s="145"/>
      <c r="C47" s="143"/>
      <c r="D47" s="143"/>
      <c r="E47" s="194"/>
      <c r="F47" s="194"/>
      <c r="G47" s="128">
        <f>SUM(G48:G50)</f>
        <v>0</v>
      </c>
      <c r="H47" s="128">
        <f>SUM(H48:H50)</f>
        <v>0</v>
      </c>
      <c r="I47" s="128">
        <f>SUM(I48:I50)</f>
        <v>0</v>
      </c>
      <c r="J47" s="129">
        <f>SUM(G47:I47)</f>
        <v>0</v>
      </c>
    </row>
    <row r="48" spans="1:10" ht="23.1" customHeight="1">
      <c r="A48" s="130"/>
      <c r="B48" s="131" t="s">
        <v>83</v>
      </c>
      <c r="C48" s="132"/>
      <c r="D48" s="133"/>
      <c r="E48" s="190">
        <v>0.05</v>
      </c>
      <c r="F48" s="191" t="s">
        <v>58</v>
      </c>
      <c r="G48" s="136">
        <f>J48</f>
        <v>0</v>
      </c>
      <c r="H48" s="136"/>
      <c r="I48" s="136"/>
      <c r="J48" s="137">
        <f>ROUND(E48*($J$49+$J$50),-3)</f>
        <v>0</v>
      </c>
    </row>
    <row r="49" spans="1:10" ht="23.1" customHeight="1">
      <c r="A49" s="130"/>
      <c r="B49" s="131" t="s">
        <v>104</v>
      </c>
      <c r="C49" s="132"/>
      <c r="D49" s="133"/>
      <c r="E49" s="187"/>
      <c r="F49" s="191"/>
      <c r="G49" s="136"/>
      <c r="H49" s="136">
        <f>J49</f>
        <v>0</v>
      </c>
      <c r="I49" s="136"/>
      <c r="J49" s="137">
        <f>ROUND(CON_R!J9,-3)</f>
        <v>0</v>
      </c>
    </row>
    <row r="50" spans="1:10" ht="23.1" customHeight="1">
      <c r="A50" s="130"/>
      <c r="B50" s="131" t="s">
        <v>105</v>
      </c>
      <c r="C50" s="132"/>
      <c r="D50" s="133"/>
      <c r="E50" s="187"/>
      <c r="F50" s="191"/>
      <c r="G50" s="136"/>
      <c r="H50" s="136">
        <f>J50</f>
        <v>0</v>
      </c>
      <c r="I50" s="136"/>
      <c r="J50" s="137">
        <f>ROUND(CON_S!J9,-3)</f>
        <v>0</v>
      </c>
    </row>
    <row r="51" spans="1:10" ht="18" customHeight="1">
      <c r="A51" s="96"/>
      <c r="B51" s="150"/>
      <c r="C51" s="95"/>
      <c r="D51" s="95"/>
      <c r="E51" s="189"/>
      <c r="F51" s="189"/>
      <c r="G51" s="95"/>
      <c r="H51" s="95"/>
      <c r="I51" s="95"/>
      <c r="J51" s="95"/>
    </row>
    <row r="52" spans="1:10" ht="9.9499999999999993" customHeight="1">
      <c r="A52" s="151"/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21.95" customHeight="1">
      <c r="A53" s="154"/>
      <c r="B53" s="155"/>
      <c r="C53" s="155"/>
      <c r="D53" s="156" t="s">
        <v>91</v>
      </c>
      <c r="E53" s="155"/>
      <c r="F53" s="155"/>
      <c r="G53" s="157"/>
      <c r="H53" s="157"/>
      <c r="I53" s="157"/>
      <c r="J53" s="158"/>
    </row>
    <row r="54" spans="1:10" ht="21.95" customHeight="1">
      <c r="A54" s="159"/>
      <c r="B54" s="160"/>
      <c r="C54" s="160"/>
      <c r="D54" s="161" t="s">
        <v>92</v>
      </c>
      <c r="E54" s="162"/>
      <c r="F54" s="163"/>
      <c r="G54" s="164">
        <f>IF($J$49+$J$50=0,0,J42/(J49+J50))</f>
        <v>0</v>
      </c>
      <c r="H54" s="165" t="s">
        <v>106</v>
      </c>
      <c r="I54" s="165"/>
      <c r="J54" s="166">
        <f>IF(J6=0,0,J13/J6)</f>
        <v>0</v>
      </c>
    </row>
    <row r="55" spans="1:10" ht="21.95" customHeight="1">
      <c r="A55" s="167"/>
      <c r="B55" s="160"/>
      <c r="C55" s="160"/>
      <c r="D55" s="161" t="s">
        <v>41</v>
      </c>
      <c r="E55" s="165"/>
      <c r="F55" s="163"/>
      <c r="G55" s="164">
        <f>IF($J$49+$J$50=0,0,J18/(J49+J50))</f>
        <v>0</v>
      </c>
      <c r="H55" s="165" t="s">
        <v>84</v>
      </c>
      <c r="I55" s="165"/>
      <c r="J55" s="166">
        <f>IF(J6=0,0,IF(J8=0,0,J13/(J6*J8)))</f>
        <v>0</v>
      </c>
    </row>
    <row r="56" spans="1:10" ht="21.95" customHeight="1">
      <c r="A56" s="167"/>
      <c r="B56" s="160"/>
      <c r="C56" s="160"/>
      <c r="D56" s="161" t="s">
        <v>3</v>
      </c>
      <c r="E56" s="165"/>
      <c r="F56" s="163"/>
      <c r="G56" s="164">
        <f>IF($J$49+$J$50=0,0,(J26+J37+CON_R!J53)/(J49+J50))</f>
        <v>0</v>
      </c>
      <c r="H56" s="165" t="s">
        <v>4</v>
      </c>
      <c r="I56" s="165"/>
      <c r="J56" s="166">
        <f>IF(J7=0,0,IF(J6=0,0,J13/(J6*5280*J7)))</f>
        <v>0</v>
      </c>
    </row>
    <row r="57" spans="1:10" ht="14.1" customHeight="1">
      <c r="A57" s="168"/>
      <c r="B57" s="169"/>
      <c r="C57" s="169"/>
      <c r="D57" s="169"/>
      <c r="E57" s="169"/>
      <c r="F57" s="169"/>
      <c r="G57" s="169"/>
      <c r="H57" s="169"/>
      <c r="I57" s="169"/>
      <c r="J57" s="170"/>
    </row>
    <row r="58" spans="1:10">
      <c r="J58" s="171"/>
    </row>
    <row r="59" spans="1:10">
      <c r="J59" s="171"/>
    </row>
    <row r="62" spans="1:10">
      <c r="J62" s="172"/>
    </row>
  </sheetData>
  <sheetProtection sheet="1" selectLockedCells="1"/>
  <mergeCells count="4">
    <mergeCell ref="F8:G8"/>
    <mergeCell ref="A11:F11"/>
    <mergeCell ref="D5:G7"/>
    <mergeCell ref="D4:H4"/>
  </mergeCells>
  <phoneticPr fontId="8" type="noConversion"/>
  <printOptions gridLinesSet="0"/>
  <pageMargins left="0.65" right="0.35" top="0.35" bottom="0.35" header="0" footer="0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showZeros="0" view="pageLayout" zoomScaleNormal="100" workbookViewId="0">
      <selection activeCell="E12" sqref="E12"/>
    </sheetView>
  </sheetViews>
  <sheetFormatPr defaultColWidth="1.6640625" defaultRowHeight="12.75"/>
  <cols>
    <col min="1" max="2" width="2.83203125" style="1" customWidth="1"/>
    <col min="3" max="3" width="14" style="1" customWidth="1"/>
    <col min="4" max="4" width="49.33203125" style="1" customWidth="1"/>
    <col min="5" max="6" width="13.1640625" style="1" customWidth="1"/>
    <col min="7" max="7" width="11.6640625" style="1" customWidth="1"/>
    <col min="8" max="10" width="20.83203125" style="1" customWidth="1"/>
    <col min="11" max="245" width="9.83203125" style="1" customWidth="1"/>
    <col min="246" max="16384" width="1.6640625" style="1"/>
  </cols>
  <sheetData>
    <row r="1" spans="1:10" s="2" customFormat="1" ht="27">
      <c r="A1" s="13" t="s">
        <v>72</v>
      </c>
      <c r="B1" s="11"/>
      <c r="C1" s="11"/>
      <c r="D1" s="11"/>
      <c r="E1" s="10"/>
      <c r="F1" s="10"/>
      <c r="G1" s="10"/>
      <c r="H1" s="10"/>
      <c r="I1" s="17" t="s">
        <v>73</v>
      </c>
      <c r="J1" s="39">
        <f ca="1">SUM!J1</f>
        <v>0</v>
      </c>
    </row>
    <row r="2" spans="1:10" s="2" customFormat="1" ht="5.0999999999999996" customHeight="1" thickBot="1">
      <c r="A2" s="78"/>
      <c r="B2" s="78"/>
      <c r="C2" s="78"/>
      <c r="D2" s="78"/>
      <c r="E2" s="79"/>
      <c r="F2" s="79"/>
      <c r="G2" s="79"/>
      <c r="H2" s="79"/>
      <c r="I2" s="79"/>
      <c r="J2" s="79"/>
    </row>
    <row r="3" spans="1:10" s="2" customFormat="1" ht="5.0999999999999996" customHeight="1">
      <c r="A3" s="12"/>
      <c r="B3" s="12"/>
      <c r="C3" s="12"/>
      <c r="D3" s="12"/>
      <c r="E3" s="3"/>
      <c r="F3" s="3"/>
      <c r="G3" s="3"/>
      <c r="H3" s="3"/>
      <c r="I3" s="3"/>
      <c r="J3" s="3"/>
    </row>
    <row r="4" spans="1:10" s="2" customFormat="1" ht="18.95" customHeight="1">
      <c r="A4" s="12" t="s">
        <v>74</v>
      </c>
      <c r="B4" s="27"/>
      <c r="C4" s="27"/>
      <c r="D4" s="86">
        <f>SUM!$D$4</f>
        <v>0</v>
      </c>
      <c r="E4" s="18"/>
      <c r="F4" s="18"/>
      <c r="G4" s="18"/>
      <c r="H4" s="18"/>
      <c r="I4" s="18" t="s">
        <v>75</v>
      </c>
      <c r="J4" s="28">
        <f>SUM!J4</f>
        <v>0</v>
      </c>
    </row>
    <row r="5" spans="1:10" s="2" customFormat="1" ht="5.0999999999999996" customHeight="1" thickBot="1">
      <c r="A5" s="78"/>
      <c r="B5" s="78"/>
      <c r="C5" s="78"/>
      <c r="D5" s="78"/>
      <c r="E5" s="79"/>
      <c r="F5" s="79"/>
      <c r="G5" s="79"/>
      <c r="H5" s="79"/>
      <c r="I5" s="79"/>
      <c r="J5" s="79"/>
    </row>
    <row r="6" spans="1:10" s="2" customFormat="1" ht="8.1" customHeight="1">
      <c r="A6" s="12"/>
      <c r="B6" s="12"/>
      <c r="C6" s="12"/>
      <c r="D6" s="12"/>
      <c r="E6" s="3"/>
      <c r="F6" s="3"/>
      <c r="G6" s="3"/>
      <c r="H6" s="3"/>
      <c r="I6" s="10"/>
      <c r="J6" s="10"/>
    </row>
    <row r="7" spans="1:10" ht="32.1" customHeight="1">
      <c r="A7" s="182" t="s">
        <v>5</v>
      </c>
      <c r="B7" s="183"/>
      <c r="C7" s="183"/>
      <c r="D7" s="183"/>
      <c r="E7" s="184" t="s">
        <v>85</v>
      </c>
      <c r="F7" s="185"/>
      <c r="G7" s="91" t="s">
        <v>24</v>
      </c>
      <c r="H7" s="91" t="s">
        <v>148</v>
      </c>
      <c r="I7" s="91" t="s">
        <v>26</v>
      </c>
      <c r="J7" s="92" t="s">
        <v>42</v>
      </c>
    </row>
    <row r="8" spans="1:10" ht="9" customHeight="1" thickBot="1">
      <c r="A8" s="5"/>
      <c r="B8" s="5"/>
      <c r="C8" s="5"/>
      <c r="D8" s="5"/>
      <c r="E8" s="6"/>
      <c r="F8" s="6"/>
      <c r="G8" s="7"/>
      <c r="H8" s="4"/>
      <c r="I8" s="8"/>
      <c r="J8" s="9"/>
    </row>
    <row r="9" spans="1:10" s="2" customFormat="1" ht="21" customHeight="1" thickBot="1">
      <c r="A9" s="19" t="s">
        <v>134</v>
      </c>
      <c r="B9" s="18"/>
      <c r="C9" s="18"/>
      <c r="D9" s="18"/>
      <c r="E9" s="18"/>
      <c r="F9" s="18"/>
      <c r="G9" s="18"/>
      <c r="H9" s="29"/>
      <c r="I9" s="29"/>
      <c r="J9" s="87">
        <f>J63+J64+J65+J66</f>
        <v>0</v>
      </c>
    </row>
    <row r="10" spans="1:10" ht="5.0999999999999996" customHeight="1">
      <c r="A10" s="30"/>
      <c r="B10" s="30"/>
      <c r="C10" s="30"/>
      <c r="D10" s="14"/>
      <c r="E10" s="14"/>
      <c r="F10" s="14"/>
      <c r="G10" s="14"/>
      <c r="H10" s="14"/>
      <c r="I10" s="17"/>
      <c r="J10" s="17"/>
    </row>
    <row r="11" spans="1:10" ht="18.95" customHeight="1">
      <c r="A11" s="43" t="s">
        <v>133</v>
      </c>
      <c r="B11" s="45"/>
      <c r="C11" s="45"/>
      <c r="D11" s="45"/>
      <c r="E11" s="41"/>
      <c r="F11" s="41"/>
      <c r="G11" s="46"/>
      <c r="H11" s="46"/>
      <c r="I11" s="45"/>
      <c r="J11" s="42">
        <f>SUM(J12:J16)</f>
        <v>0</v>
      </c>
    </row>
    <row r="12" spans="1:10" ht="18.95" customHeight="1">
      <c r="A12" s="51"/>
      <c r="B12" s="44" t="s">
        <v>61</v>
      </c>
      <c r="C12" s="52"/>
      <c r="D12" s="52"/>
      <c r="E12" s="53"/>
      <c r="F12" s="52"/>
      <c r="G12" s="47" t="s">
        <v>28</v>
      </c>
      <c r="H12" s="48"/>
      <c r="I12" s="49"/>
      <c r="J12" s="50">
        <f>I12*H12</f>
        <v>0</v>
      </c>
    </row>
    <row r="13" spans="1:10" ht="18.95" customHeight="1">
      <c r="A13" s="51"/>
      <c r="B13" s="44" t="s">
        <v>62</v>
      </c>
      <c r="C13" s="52"/>
      <c r="D13" s="52"/>
      <c r="E13" s="53"/>
      <c r="F13" s="52"/>
      <c r="G13" s="47" t="s">
        <v>28</v>
      </c>
      <c r="H13" s="48"/>
      <c r="I13" s="49"/>
      <c r="J13" s="50">
        <f>I13*H13</f>
        <v>0</v>
      </c>
    </row>
    <row r="14" spans="1:10" ht="18.95" customHeight="1">
      <c r="A14" s="51"/>
      <c r="B14" s="44" t="s">
        <v>63</v>
      </c>
      <c r="C14" s="52"/>
      <c r="D14" s="52"/>
      <c r="E14" s="53"/>
      <c r="F14" s="52"/>
      <c r="G14" s="47" t="s">
        <v>29</v>
      </c>
      <c r="H14" s="48"/>
      <c r="I14" s="49"/>
      <c r="J14" s="50">
        <f>I14*H14</f>
        <v>0</v>
      </c>
    </row>
    <row r="15" spans="1:10" ht="18.95" customHeight="1">
      <c r="A15" s="51"/>
      <c r="B15" s="44" t="s">
        <v>30</v>
      </c>
      <c r="C15" s="52"/>
      <c r="D15" s="52"/>
      <c r="E15" s="53"/>
      <c r="F15" s="52"/>
      <c r="G15" s="47" t="s">
        <v>110</v>
      </c>
      <c r="H15" s="48"/>
      <c r="I15" s="49"/>
      <c r="J15" s="50">
        <f>I15*H15</f>
        <v>0</v>
      </c>
    </row>
    <row r="16" spans="1:10" ht="18.95" customHeight="1">
      <c r="A16" s="51"/>
      <c r="B16" s="44" t="s">
        <v>31</v>
      </c>
      <c r="C16" s="52"/>
      <c r="D16" s="52"/>
      <c r="E16" s="53"/>
      <c r="F16" s="52"/>
      <c r="G16" s="47" t="s">
        <v>32</v>
      </c>
      <c r="H16" s="48"/>
      <c r="I16" s="49"/>
      <c r="J16" s="50">
        <f>I16*H16</f>
        <v>0</v>
      </c>
    </row>
    <row r="17" spans="1:10" ht="9.9499999999999993" customHeight="1">
      <c r="A17" s="20"/>
      <c r="B17" s="37"/>
      <c r="C17" s="20"/>
      <c r="D17" s="20"/>
      <c r="E17" s="20"/>
      <c r="F17" s="20"/>
      <c r="G17" s="21"/>
      <c r="H17" s="22"/>
      <c r="I17" s="23"/>
      <c r="J17" s="24"/>
    </row>
    <row r="18" spans="1:10" ht="18.95" customHeight="1">
      <c r="A18" s="43" t="s">
        <v>135</v>
      </c>
      <c r="B18" s="58"/>
      <c r="C18" s="45"/>
      <c r="D18" s="45"/>
      <c r="E18" s="41"/>
      <c r="F18" s="41"/>
      <c r="G18" s="46"/>
      <c r="H18" s="46"/>
      <c r="I18" s="45"/>
      <c r="J18" s="42">
        <f>SUM(J19:J27)</f>
        <v>0</v>
      </c>
    </row>
    <row r="19" spans="1:10" ht="18.95" customHeight="1">
      <c r="A19" s="51"/>
      <c r="B19" s="44" t="s">
        <v>64</v>
      </c>
      <c r="C19" s="52"/>
      <c r="D19" s="52"/>
      <c r="E19" s="82"/>
      <c r="F19" s="90"/>
      <c r="G19" s="47" t="s">
        <v>149</v>
      </c>
      <c r="H19" s="48"/>
      <c r="I19" s="49"/>
      <c r="J19" s="50">
        <f t="shared" ref="J19:J27" si="0">I19*H19</f>
        <v>0</v>
      </c>
    </row>
    <row r="20" spans="1:10" ht="18.95" customHeight="1">
      <c r="A20" s="51"/>
      <c r="B20" s="44" t="s">
        <v>65</v>
      </c>
      <c r="C20" s="52"/>
      <c r="D20" s="52"/>
      <c r="E20" s="82"/>
      <c r="F20" s="90"/>
      <c r="G20" s="47" t="s">
        <v>49</v>
      </c>
      <c r="H20" s="48"/>
      <c r="I20" s="49"/>
      <c r="J20" s="50">
        <f t="shared" si="0"/>
        <v>0</v>
      </c>
    </row>
    <row r="21" spans="1:10" ht="18.95" customHeight="1">
      <c r="A21" s="51"/>
      <c r="B21" s="44" t="s">
        <v>111</v>
      </c>
      <c r="C21" s="52"/>
      <c r="D21" s="52"/>
      <c r="E21" s="82"/>
      <c r="F21" s="90"/>
      <c r="G21" s="47" t="s">
        <v>47</v>
      </c>
      <c r="H21" s="48"/>
      <c r="I21" s="49"/>
      <c r="J21" s="50">
        <f t="shared" si="0"/>
        <v>0</v>
      </c>
    </row>
    <row r="22" spans="1:10" ht="18.95" customHeight="1">
      <c r="A22" s="51"/>
      <c r="B22" s="44" t="s">
        <v>112</v>
      </c>
      <c r="C22" s="52"/>
      <c r="D22" s="52"/>
      <c r="E22" s="82"/>
      <c r="F22" s="90"/>
      <c r="G22" s="47" t="s">
        <v>149</v>
      </c>
      <c r="H22" s="48"/>
      <c r="I22" s="49"/>
      <c r="J22" s="50">
        <f t="shared" si="0"/>
        <v>0</v>
      </c>
    </row>
    <row r="23" spans="1:10" ht="18.95" customHeight="1">
      <c r="A23" s="51"/>
      <c r="B23" s="44" t="s">
        <v>50</v>
      </c>
      <c r="C23" s="52"/>
      <c r="D23" s="52"/>
      <c r="E23" s="82"/>
      <c r="F23" s="90"/>
      <c r="G23" s="47" t="s">
        <v>150</v>
      </c>
      <c r="H23" s="48"/>
      <c r="I23" s="49"/>
      <c r="J23" s="50">
        <f t="shared" si="0"/>
        <v>0</v>
      </c>
    </row>
    <row r="24" spans="1:10" ht="18.95" customHeight="1">
      <c r="A24" s="51"/>
      <c r="B24" s="44" t="s">
        <v>66</v>
      </c>
      <c r="C24" s="52"/>
      <c r="D24" s="52"/>
      <c r="E24" s="82"/>
      <c r="F24" s="90"/>
      <c r="G24" s="47" t="s">
        <v>151</v>
      </c>
      <c r="H24" s="48"/>
      <c r="I24" s="49"/>
      <c r="J24" s="50">
        <f t="shared" si="0"/>
        <v>0</v>
      </c>
    </row>
    <row r="25" spans="1:10" ht="18.95" customHeight="1">
      <c r="A25" s="51"/>
      <c r="B25" s="44" t="s">
        <v>67</v>
      </c>
      <c r="C25" s="52"/>
      <c r="D25" s="52"/>
      <c r="E25" s="82"/>
      <c r="F25" s="90"/>
      <c r="G25" s="47" t="s">
        <v>33</v>
      </c>
      <c r="H25" s="48"/>
      <c r="I25" s="49"/>
      <c r="J25" s="50">
        <f t="shared" si="0"/>
        <v>0</v>
      </c>
    </row>
    <row r="26" spans="1:10" ht="18.95" customHeight="1">
      <c r="A26" s="51"/>
      <c r="B26" s="44" t="s">
        <v>68</v>
      </c>
      <c r="C26" s="52"/>
      <c r="D26" s="52"/>
      <c r="E26" s="82"/>
      <c r="F26" s="90"/>
      <c r="G26" s="47" t="s">
        <v>152</v>
      </c>
      <c r="H26" s="48"/>
      <c r="I26" s="49"/>
      <c r="J26" s="50">
        <f t="shared" si="0"/>
        <v>0</v>
      </c>
    </row>
    <row r="27" spans="1:10" ht="18.95" customHeight="1">
      <c r="A27" s="51"/>
      <c r="B27" s="44" t="s">
        <v>69</v>
      </c>
      <c r="C27" s="52"/>
      <c r="D27" s="52"/>
      <c r="E27" s="82"/>
      <c r="F27" s="90"/>
      <c r="G27" s="47" t="s">
        <v>34</v>
      </c>
      <c r="H27" s="48"/>
      <c r="I27" s="49"/>
      <c r="J27" s="50">
        <f t="shared" si="0"/>
        <v>0</v>
      </c>
    </row>
    <row r="28" spans="1:10" ht="9.9499999999999993" customHeight="1">
      <c r="A28" s="20"/>
      <c r="B28" s="37"/>
      <c r="C28" s="20"/>
      <c r="D28" s="20"/>
      <c r="E28" s="83"/>
      <c r="F28" s="83"/>
      <c r="G28" s="21"/>
      <c r="H28" s="22"/>
      <c r="I28" s="23"/>
      <c r="J28" s="24"/>
    </row>
    <row r="29" spans="1:10" ht="18.95" customHeight="1">
      <c r="A29" s="43" t="s">
        <v>136</v>
      </c>
      <c r="B29" s="58"/>
      <c r="C29" s="45"/>
      <c r="D29" s="45"/>
      <c r="E29" s="84"/>
      <c r="F29" s="84"/>
      <c r="G29" s="46"/>
      <c r="H29" s="46"/>
      <c r="I29" s="45"/>
      <c r="J29" s="42">
        <f>ROUND(SUM(J30:J35),-3)</f>
        <v>0</v>
      </c>
    </row>
    <row r="30" spans="1:10" ht="18.95" customHeight="1">
      <c r="A30" s="51"/>
      <c r="B30" s="44" t="s">
        <v>70</v>
      </c>
      <c r="C30" s="52"/>
      <c r="D30" s="52"/>
      <c r="E30" s="82"/>
      <c r="F30" s="90"/>
      <c r="G30" s="47" t="s">
        <v>153</v>
      </c>
      <c r="H30" s="48"/>
      <c r="I30" s="49"/>
      <c r="J30" s="50">
        <f t="shared" ref="J30:J35" si="1">I30*H30</f>
        <v>0</v>
      </c>
    </row>
    <row r="31" spans="1:10" ht="18.95" customHeight="1">
      <c r="A31" s="51"/>
      <c r="B31" s="44" t="s">
        <v>71</v>
      </c>
      <c r="C31" s="52"/>
      <c r="D31" s="52"/>
      <c r="E31" s="82"/>
      <c r="F31" s="90"/>
      <c r="G31" s="47" t="s">
        <v>35</v>
      </c>
      <c r="H31" s="48"/>
      <c r="I31" s="49"/>
      <c r="J31" s="50">
        <f t="shared" si="1"/>
        <v>0</v>
      </c>
    </row>
    <row r="32" spans="1:10" ht="18.95" customHeight="1">
      <c r="A32" s="51"/>
      <c r="B32" s="44" t="s">
        <v>137</v>
      </c>
      <c r="C32" s="52"/>
      <c r="D32" s="52"/>
      <c r="E32" s="82"/>
      <c r="F32" s="90"/>
      <c r="G32" s="47" t="s">
        <v>48</v>
      </c>
      <c r="H32" s="48"/>
      <c r="I32" s="49"/>
      <c r="J32" s="50">
        <f t="shared" si="1"/>
        <v>0</v>
      </c>
    </row>
    <row r="33" spans="1:10" ht="18.95" customHeight="1">
      <c r="A33" s="51"/>
      <c r="B33" s="44" t="s">
        <v>95</v>
      </c>
      <c r="C33" s="52"/>
      <c r="D33" s="52"/>
      <c r="E33" s="82"/>
      <c r="F33" s="90"/>
      <c r="G33" s="47" t="s">
        <v>149</v>
      </c>
      <c r="H33" s="48"/>
      <c r="I33" s="49"/>
      <c r="J33" s="50">
        <f t="shared" si="1"/>
        <v>0</v>
      </c>
    </row>
    <row r="34" spans="1:10" ht="18.95" customHeight="1">
      <c r="A34" s="51"/>
      <c r="B34" s="44" t="s">
        <v>96</v>
      </c>
      <c r="C34" s="52"/>
      <c r="D34" s="52"/>
      <c r="E34" s="82"/>
      <c r="F34" s="90"/>
      <c r="G34" s="47" t="s">
        <v>154</v>
      </c>
      <c r="H34" s="48"/>
      <c r="I34" s="49"/>
      <c r="J34" s="50">
        <f t="shared" si="1"/>
        <v>0</v>
      </c>
    </row>
    <row r="35" spans="1:10" ht="18.95" customHeight="1">
      <c r="A35" s="51"/>
      <c r="B35" s="44" t="s">
        <v>97</v>
      </c>
      <c r="C35" s="52"/>
      <c r="D35" s="52"/>
      <c r="E35" s="82"/>
      <c r="F35" s="90"/>
      <c r="G35" s="47" t="s">
        <v>149</v>
      </c>
      <c r="H35" s="48"/>
      <c r="I35" s="49"/>
      <c r="J35" s="50">
        <f t="shared" si="1"/>
        <v>0</v>
      </c>
    </row>
    <row r="36" spans="1:10" ht="9.9499999999999993" customHeight="1">
      <c r="A36" s="20"/>
      <c r="B36" s="37"/>
      <c r="C36" s="20"/>
      <c r="D36" s="20"/>
      <c r="E36" s="83"/>
      <c r="F36" s="83"/>
      <c r="G36" s="21"/>
      <c r="H36" s="22"/>
      <c r="I36" s="23"/>
      <c r="J36" s="24"/>
    </row>
    <row r="37" spans="1:10" ht="18.95" customHeight="1">
      <c r="A37" s="43" t="s">
        <v>132</v>
      </c>
      <c r="B37" s="58"/>
      <c r="C37" s="45"/>
      <c r="D37" s="45"/>
      <c r="E37" s="84"/>
      <c r="F37" s="84"/>
      <c r="G37" s="46"/>
      <c r="H37" s="46"/>
      <c r="I37" s="45"/>
      <c r="J37" s="42">
        <f>SUM(J38:J43)</f>
        <v>0</v>
      </c>
    </row>
    <row r="38" spans="1:10" ht="18.95" customHeight="1">
      <c r="A38" s="51"/>
      <c r="B38" s="44" t="s">
        <v>46</v>
      </c>
      <c r="C38" s="52"/>
      <c r="D38" s="52"/>
      <c r="E38" s="82"/>
      <c r="F38" s="90"/>
      <c r="G38" s="47" t="s">
        <v>154</v>
      </c>
      <c r="H38" s="48"/>
      <c r="I38" s="49"/>
      <c r="J38" s="50">
        <f t="shared" ref="J38:J43" si="2">I38*H38</f>
        <v>0</v>
      </c>
    </row>
    <row r="39" spans="1:10" ht="18.95" customHeight="1">
      <c r="A39" s="51"/>
      <c r="B39" s="44" t="s">
        <v>98</v>
      </c>
      <c r="C39" s="52"/>
      <c r="D39" s="52"/>
      <c r="E39" s="82"/>
      <c r="F39" s="90"/>
      <c r="G39" s="47" t="s">
        <v>107</v>
      </c>
      <c r="H39" s="48"/>
      <c r="I39" s="49"/>
      <c r="J39" s="50">
        <f t="shared" si="2"/>
        <v>0</v>
      </c>
    </row>
    <row r="40" spans="1:10" ht="18.95" customHeight="1">
      <c r="A40" s="51"/>
      <c r="B40" s="44" t="s">
        <v>99</v>
      </c>
      <c r="C40" s="52"/>
      <c r="D40" s="52"/>
      <c r="E40" s="82"/>
      <c r="F40" s="90"/>
      <c r="G40" s="47" t="s">
        <v>108</v>
      </c>
      <c r="H40" s="48"/>
      <c r="I40" s="49"/>
      <c r="J40" s="50">
        <f t="shared" si="2"/>
        <v>0</v>
      </c>
    </row>
    <row r="41" spans="1:10" ht="18.95" customHeight="1">
      <c r="A41" s="51"/>
      <c r="B41" s="44" t="s">
        <v>36</v>
      </c>
      <c r="C41" s="52"/>
      <c r="D41" s="52"/>
      <c r="E41" s="82"/>
      <c r="F41" s="90"/>
      <c r="G41" s="47" t="s">
        <v>32</v>
      </c>
      <c r="H41" s="48"/>
      <c r="I41" s="49"/>
      <c r="J41" s="50">
        <f>I41*H41</f>
        <v>0</v>
      </c>
    </row>
    <row r="42" spans="1:10" ht="18.95" customHeight="1">
      <c r="A42" s="51"/>
      <c r="B42" s="44" t="s">
        <v>100</v>
      </c>
      <c r="C42" s="52"/>
      <c r="D42" s="52"/>
      <c r="E42" s="82"/>
      <c r="F42" s="90"/>
      <c r="G42" s="47" t="s">
        <v>108</v>
      </c>
      <c r="H42" s="48"/>
      <c r="I42" s="49"/>
      <c r="J42" s="50">
        <f t="shared" si="2"/>
        <v>0</v>
      </c>
    </row>
    <row r="43" spans="1:10" ht="18.95" customHeight="1">
      <c r="A43" s="51"/>
      <c r="B43" s="44" t="s">
        <v>101</v>
      </c>
      <c r="C43" s="52"/>
      <c r="D43" s="52"/>
      <c r="E43" s="82"/>
      <c r="F43" s="90"/>
      <c r="G43" s="47" t="s">
        <v>153</v>
      </c>
      <c r="H43" s="48"/>
      <c r="I43" s="49"/>
      <c r="J43" s="50">
        <f t="shared" si="2"/>
        <v>0</v>
      </c>
    </row>
    <row r="44" spans="1:10" ht="9.9499999999999993" customHeight="1">
      <c r="A44" s="17"/>
      <c r="B44" s="80"/>
      <c r="C44" s="17"/>
      <c r="D44" s="17"/>
      <c r="E44" s="85"/>
      <c r="F44" s="85"/>
      <c r="G44" s="25"/>
      <c r="H44" s="26"/>
      <c r="I44" s="23"/>
      <c r="J44" s="24"/>
    </row>
    <row r="45" spans="1:10" ht="18.95" customHeight="1">
      <c r="A45" s="43" t="s">
        <v>131</v>
      </c>
      <c r="B45" s="58"/>
      <c r="C45" s="45"/>
      <c r="D45" s="45"/>
      <c r="E45" s="84"/>
      <c r="F45" s="84"/>
      <c r="G45" s="46"/>
      <c r="H45" s="46"/>
      <c r="I45" s="45"/>
      <c r="J45" s="42">
        <f>SUM(J46:J57)</f>
        <v>0</v>
      </c>
    </row>
    <row r="46" spans="1:10" ht="18.95" customHeight="1">
      <c r="A46" s="51"/>
      <c r="B46" s="44" t="s">
        <v>12</v>
      </c>
      <c r="C46" s="52"/>
      <c r="D46" s="52"/>
      <c r="E46" s="82"/>
      <c r="F46" s="90"/>
      <c r="G46" s="47" t="s">
        <v>153</v>
      </c>
      <c r="H46" s="48"/>
      <c r="I46" s="49"/>
      <c r="J46" s="50">
        <f t="shared" ref="J46:J54" si="3">I46*H46</f>
        <v>0</v>
      </c>
    </row>
    <row r="47" spans="1:10" ht="18.95" customHeight="1">
      <c r="A47" s="51"/>
      <c r="B47" s="44" t="s">
        <v>13</v>
      </c>
      <c r="C47" s="52"/>
      <c r="D47" s="52"/>
      <c r="E47" s="82"/>
      <c r="F47" s="90"/>
      <c r="G47" s="47" t="s">
        <v>151</v>
      </c>
      <c r="H47" s="48"/>
      <c r="I47" s="49"/>
      <c r="J47" s="50">
        <f t="shared" si="3"/>
        <v>0</v>
      </c>
    </row>
    <row r="48" spans="1:10" ht="18.95" customHeight="1">
      <c r="A48" s="51"/>
      <c r="B48" s="44" t="s">
        <v>1</v>
      </c>
      <c r="C48" s="52"/>
      <c r="D48" s="52"/>
      <c r="E48" s="82"/>
      <c r="F48" s="90"/>
      <c r="G48" s="47" t="s">
        <v>32</v>
      </c>
      <c r="H48" s="48"/>
      <c r="I48" s="49"/>
      <c r="J48" s="50">
        <f t="shared" si="3"/>
        <v>0</v>
      </c>
    </row>
    <row r="49" spans="1:10" ht="18.95" customHeight="1">
      <c r="A49" s="51"/>
      <c r="B49" s="44" t="s">
        <v>8</v>
      </c>
      <c r="C49" s="52"/>
      <c r="D49" s="52"/>
      <c r="E49" s="82"/>
      <c r="F49" s="90"/>
      <c r="G49" s="47" t="s">
        <v>149</v>
      </c>
      <c r="H49" s="48"/>
      <c r="I49" s="49"/>
      <c r="J49" s="50">
        <f t="shared" si="3"/>
        <v>0</v>
      </c>
    </row>
    <row r="50" spans="1:10" ht="18.95" customHeight="1">
      <c r="A50" s="51"/>
      <c r="B50" s="44" t="s">
        <v>10</v>
      </c>
      <c r="C50" s="52"/>
      <c r="D50" s="52"/>
      <c r="E50" s="82"/>
      <c r="F50" s="90"/>
      <c r="G50" s="47" t="s">
        <v>152</v>
      </c>
      <c r="H50" s="48"/>
      <c r="I50" s="49"/>
      <c r="J50" s="50">
        <f t="shared" si="3"/>
        <v>0</v>
      </c>
    </row>
    <row r="51" spans="1:10" ht="18.95" customHeight="1">
      <c r="A51" s="51"/>
      <c r="B51" s="44" t="s">
        <v>2</v>
      </c>
      <c r="C51" s="52"/>
      <c r="D51" s="52"/>
      <c r="E51" s="82"/>
      <c r="F51" s="90"/>
      <c r="G51" s="47" t="s">
        <v>109</v>
      </c>
      <c r="H51" s="48"/>
      <c r="I51" s="49"/>
      <c r="J51" s="50">
        <f t="shared" si="3"/>
        <v>0</v>
      </c>
    </row>
    <row r="52" spans="1:10" ht="18.95" customHeight="1">
      <c r="A52" s="51"/>
      <c r="B52" s="44" t="s">
        <v>14</v>
      </c>
      <c r="C52" s="52"/>
      <c r="D52" s="52"/>
      <c r="E52" s="82"/>
      <c r="F52" s="90"/>
      <c r="G52" s="47" t="s">
        <v>109</v>
      </c>
      <c r="H52" s="48"/>
      <c r="I52" s="49"/>
      <c r="J52" s="50">
        <f t="shared" si="3"/>
        <v>0</v>
      </c>
    </row>
    <row r="53" spans="1:10" ht="18.95" customHeight="1">
      <c r="A53" s="51"/>
      <c r="B53" s="44" t="s">
        <v>45</v>
      </c>
      <c r="C53" s="52"/>
      <c r="D53" s="52"/>
      <c r="E53" s="82"/>
      <c r="F53" s="90"/>
      <c r="G53" s="47" t="s">
        <v>153</v>
      </c>
      <c r="H53" s="48"/>
      <c r="I53" s="49"/>
      <c r="J53" s="50">
        <f t="shared" si="3"/>
        <v>0</v>
      </c>
    </row>
    <row r="54" spans="1:10" ht="18.95" customHeight="1">
      <c r="A54" s="51"/>
      <c r="B54" s="44" t="s">
        <v>44</v>
      </c>
      <c r="C54" s="52"/>
      <c r="D54" s="52"/>
      <c r="E54" s="82"/>
      <c r="F54" s="90"/>
      <c r="G54" s="47" t="s">
        <v>53</v>
      </c>
      <c r="H54" s="48"/>
      <c r="I54" s="49"/>
      <c r="J54" s="50">
        <f t="shared" si="3"/>
        <v>0</v>
      </c>
    </row>
    <row r="55" spans="1:10" ht="18.95" customHeight="1">
      <c r="A55" s="51"/>
      <c r="B55" s="44" t="s">
        <v>9</v>
      </c>
      <c r="C55" s="52"/>
      <c r="D55" s="52"/>
      <c r="E55" s="82"/>
      <c r="F55" s="90"/>
      <c r="G55" s="47" t="s">
        <v>153</v>
      </c>
      <c r="H55" s="48"/>
      <c r="I55" s="49"/>
      <c r="J55" s="50">
        <f>I55*H55</f>
        <v>0</v>
      </c>
    </row>
    <row r="56" spans="1:10" ht="18.95" customHeight="1">
      <c r="A56" s="51"/>
      <c r="B56" s="44" t="s">
        <v>6</v>
      </c>
      <c r="C56" s="52"/>
      <c r="D56" s="52"/>
      <c r="E56" s="82"/>
      <c r="F56" s="90"/>
      <c r="G56" s="47" t="s">
        <v>109</v>
      </c>
      <c r="H56" s="48"/>
      <c r="I56" s="49"/>
      <c r="J56" s="50">
        <f>I56*H56</f>
        <v>0</v>
      </c>
    </row>
    <row r="57" spans="1:10" ht="18.95" customHeight="1">
      <c r="A57" s="51"/>
      <c r="B57" s="44" t="s">
        <v>7</v>
      </c>
      <c r="C57" s="52"/>
      <c r="D57" s="52"/>
      <c r="E57" s="82"/>
      <c r="F57" s="90"/>
      <c r="G57" s="47" t="s">
        <v>109</v>
      </c>
      <c r="H57" s="48"/>
      <c r="I57" s="49"/>
      <c r="J57" s="50">
        <f>I57*H57</f>
        <v>0</v>
      </c>
    </row>
    <row r="58" spans="1:10" ht="6" customHeight="1">
      <c r="A58" s="20"/>
      <c r="B58" s="20"/>
      <c r="C58" s="20"/>
      <c r="D58" s="20"/>
      <c r="E58" s="20"/>
      <c r="F58" s="20"/>
      <c r="G58" s="21"/>
      <c r="H58" s="38"/>
      <c r="I58" s="40"/>
      <c r="J58" s="16"/>
    </row>
    <row r="59" spans="1:10" ht="18.95" customHeight="1">
      <c r="A59" s="17"/>
      <c r="B59" s="17"/>
      <c r="C59" s="17"/>
      <c r="D59" s="17"/>
      <c r="E59" s="17"/>
      <c r="F59" s="17"/>
      <c r="G59" s="17"/>
      <c r="H59" s="15"/>
      <c r="I59" s="32" t="s">
        <v>121</v>
      </c>
      <c r="J59" s="33">
        <f>(J45+J37+J29+J18+J11)</f>
        <v>0</v>
      </c>
    </row>
    <row r="60" spans="1:10" ht="6" customHeight="1">
      <c r="A60" s="17"/>
      <c r="B60" s="17"/>
      <c r="C60" s="17"/>
      <c r="D60" s="17"/>
      <c r="E60" s="17"/>
      <c r="F60" s="17"/>
      <c r="G60" s="17"/>
      <c r="H60" s="15"/>
      <c r="I60" s="32"/>
      <c r="J60" s="33"/>
    </row>
    <row r="61" spans="1:10" ht="6" customHeight="1">
      <c r="A61" s="54"/>
      <c r="B61" s="55"/>
      <c r="C61" s="55"/>
      <c r="D61" s="55"/>
      <c r="E61" s="55"/>
      <c r="F61" s="55"/>
      <c r="G61" s="55"/>
      <c r="H61" s="69"/>
      <c r="I61" s="70"/>
      <c r="J61" s="71"/>
    </row>
    <row r="62" spans="1:10" ht="18.95" customHeight="1">
      <c r="A62" s="72" t="s">
        <v>11</v>
      </c>
      <c r="B62" s="20"/>
      <c r="C62" s="20"/>
      <c r="D62" s="20"/>
      <c r="E62" s="20" t="s">
        <v>122</v>
      </c>
      <c r="F62" s="20"/>
      <c r="G62" s="20"/>
      <c r="H62" s="66">
        <v>0.05</v>
      </c>
      <c r="I62" s="20"/>
      <c r="J62" s="73">
        <f>H62*J59</f>
        <v>0</v>
      </c>
    </row>
    <row r="63" spans="1:10" ht="18.95" customHeight="1">
      <c r="A63" s="72"/>
      <c r="B63" s="20"/>
      <c r="C63" s="20"/>
      <c r="D63" s="20"/>
      <c r="E63" s="20"/>
      <c r="F63" s="20"/>
      <c r="G63" s="20"/>
      <c r="H63" s="21"/>
      <c r="I63" s="67" t="s">
        <v>120</v>
      </c>
      <c r="J63" s="73">
        <f>J59+J62</f>
        <v>0</v>
      </c>
    </row>
    <row r="64" spans="1:10" ht="18.95" customHeight="1">
      <c r="A64" s="72" t="s">
        <v>126</v>
      </c>
      <c r="B64" s="20"/>
      <c r="C64" s="20"/>
      <c r="D64" s="20"/>
      <c r="E64" s="20" t="s">
        <v>123</v>
      </c>
      <c r="F64" s="20"/>
      <c r="G64" s="20"/>
      <c r="H64" s="66">
        <v>0.1</v>
      </c>
      <c r="I64" s="20"/>
      <c r="J64" s="73">
        <f>(H64*J63)</f>
        <v>0</v>
      </c>
    </row>
    <row r="65" spans="1:10" ht="18.95" customHeight="1">
      <c r="A65" s="72" t="s">
        <v>102</v>
      </c>
      <c r="B65" s="20"/>
      <c r="C65" s="20"/>
      <c r="D65" s="20"/>
      <c r="E65" s="20" t="s">
        <v>124</v>
      </c>
      <c r="F65" s="20"/>
      <c r="G65" s="20"/>
      <c r="H65" s="66">
        <v>0.1</v>
      </c>
      <c r="I65" s="20"/>
      <c r="J65" s="73">
        <f>H65*J63</f>
        <v>0</v>
      </c>
    </row>
    <row r="66" spans="1:10" ht="18.95" customHeight="1">
      <c r="A66" s="72" t="s">
        <v>15</v>
      </c>
      <c r="B66" s="20"/>
      <c r="C66" s="20"/>
      <c r="D66" s="20"/>
      <c r="E66" s="20" t="s">
        <v>125</v>
      </c>
      <c r="F66" s="20"/>
      <c r="G66" s="20"/>
      <c r="H66" s="66">
        <v>0.25</v>
      </c>
      <c r="I66" s="20"/>
      <c r="J66" s="73">
        <f>H66*J63</f>
        <v>0</v>
      </c>
    </row>
    <row r="67" spans="1:10" ht="6" customHeight="1">
      <c r="A67" s="74"/>
      <c r="B67" s="75"/>
      <c r="C67" s="75"/>
      <c r="D67" s="75"/>
      <c r="E67" s="75"/>
      <c r="F67" s="75"/>
      <c r="G67" s="75"/>
      <c r="H67" s="75"/>
      <c r="I67" s="76"/>
      <c r="J67" s="77"/>
    </row>
    <row r="68" spans="1:10">
      <c r="A68" s="68"/>
      <c r="B68" s="68"/>
      <c r="C68" s="68"/>
      <c r="D68" s="68"/>
      <c r="E68" s="68"/>
      <c r="F68" s="68"/>
      <c r="G68" s="68"/>
      <c r="H68" s="68"/>
      <c r="I68" s="68"/>
      <c r="J68" s="68"/>
    </row>
  </sheetData>
  <sheetProtection sheet="1" selectLockedCells="1"/>
  <dataConsolidate/>
  <mergeCells count="2">
    <mergeCell ref="A7:D7"/>
    <mergeCell ref="E7:F7"/>
  </mergeCells>
  <phoneticPr fontId="8" type="noConversion"/>
  <printOptions gridLinesSet="0"/>
  <pageMargins left="0.65" right="0.35" top="0.35" bottom="0.35" header="0" footer="0"/>
  <pageSetup scale="63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showZeros="0" view="pageLayout" zoomScaleNormal="100" workbookViewId="0">
      <selection activeCell="E12" sqref="E12"/>
    </sheetView>
  </sheetViews>
  <sheetFormatPr defaultColWidth="11" defaultRowHeight="12.75"/>
  <cols>
    <col min="1" max="2" width="2.83203125" style="1" customWidth="1"/>
    <col min="3" max="3" width="14" style="1" customWidth="1"/>
    <col min="4" max="4" width="49.33203125" style="1" customWidth="1"/>
    <col min="5" max="6" width="13.1640625" style="1" customWidth="1"/>
    <col min="7" max="7" width="11.6640625" style="1" customWidth="1"/>
    <col min="8" max="10" width="20.83203125" style="1" customWidth="1"/>
    <col min="11" max="249" width="9.83203125" style="1" customWidth="1"/>
    <col min="250" max="16384" width="11" style="1"/>
  </cols>
  <sheetData>
    <row r="1" spans="1:10" s="2" customFormat="1" ht="27">
      <c r="A1" s="13" t="s">
        <v>72</v>
      </c>
      <c r="B1" s="11"/>
      <c r="C1" s="11"/>
      <c r="D1" s="11"/>
      <c r="E1" s="10"/>
      <c r="F1" s="10"/>
      <c r="G1" s="10"/>
      <c r="H1" s="10"/>
      <c r="I1" s="17" t="s">
        <v>73</v>
      </c>
      <c r="J1" s="39">
        <f ca="1">SUM!J1</f>
        <v>0</v>
      </c>
    </row>
    <row r="2" spans="1:10" s="2" customFormat="1" ht="5.0999999999999996" customHeight="1" thickBot="1">
      <c r="A2" s="78"/>
      <c r="B2" s="78"/>
      <c r="C2" s="78"/>
      <c r="D2" s="78"/>
      <c r="E2" s="79"/>
      <c r="F2" s="79"/>
      <c r="G2" s="79"/>
      <c r="H2" s="79"/>
      <c r="I2" s="79"/>
      <c r="J2" s="79"/>
    </row>
    <row r="3" spans="1:10" s="2" customFormat="1" ht="5.0999999999999996" customHeight="1">
      <c r="A3" s="12"/>
      <c r="B3" s="12"/>
      <c r="C3" s="12"/>
      <c r="D3" s="12"/>
      <c r="E3" s="3"/>
      <c r="F3" s="3"/>
      <c r="G3" s="3"/>
      <c r="H3" s="3"/>
      <c r="I3" s="3"/>
      <c r="J3" s="3"/>
    </row>
    <row r="4" spans="1:10" s="2" customFormat="1" ht="18.95" customHeight="1">
      <c r="A4" s="12" t="s">
        <v>74</v>
      </c>
      <c r="B4" s="27"/>
      <c r="C4" s="27"/>
      <c r="D4" s="86">
        <f>SUM!$D$4</f>
        <v>0</v>
      </c>
      <c r="E4" s="18"/>
      <c r="F4" s="18"/>
      <c r="G4" s="18"/>
      <c r="H4" s="18"/>
      <c r="I4" s="18" t="s">
        <v>75</v>
      </c>
      <c r="J4" s="28">
        <f>SUM!J4</f>
        <v>0</v>
      </c>
    </row>
    <row r="5" spans="1:10" s="2" customFormat="1" ht="5.0999999999999996" customHeight="1" thickBot="1">
      <c r="A5" s="78"/>
      <c r="B5" s="78"/>
      <c r="C5" s="78"/>
      <c r="D5" s="78"/>
      <c r="E5" s="79"/>
      <c r="F5" s="79"/>
      <c r="G5" s="79"/>
      <c r="H5" s="79"/>
      <c r="I5" s="79"/>
      <c r="J5" s="79"/>
    </row>
    <row r="6" spans="1:10" s="2" customFormat="1" ht="8.1" customHeight="1">
      <c r="A6" s="12"/>
      <c r="B6" s="12"/>
      <c r="C6" s="12"/>
      <c r="D6" s="12"/>
      <c r="E6" s="3"/>
      <c r="F6" s="3"/>
      <c r="G6" s="3"/>
      <c r="H6" s="3"/>
      <c r="I6" s="10"/>
      <c r="J6" s="10"/>
    </row>
    <row r="7" spans="1:10" ht="32.1" customHeight="1">
      <c r="A7" s="182" t="s">
        <v>5</v>
      </c>
      <c r="B7" s="183"/>
      <c r="C7" s="183"/>
      <c r="D7" s="183"/>
      <c r="E7" s="184" t="s">
        <v>85</v>
      </c>
      <c r="F7" s="185"/>
      <c r="G7" s="91" t="s">
        <v>24</v>
      </c>
      <c r="H7" s="91" t="s">
        <v>25</v>
      </c>
      <c r="I7" s="91" t="s">
        <v>26</v>
      </c>
      <c r="J7" s="92" t="s">
        <v>42</v>
      </c>
    </row>
    <row r="8" spans="1:10" ht="9" customHeight="1" thickBot="1">
      <c r="A8" s="5"/>
      <c r="B8" s="5"/>
      <c r="C8" s="5"/>
      <c r="D8" s="5"/>
      <c r="E8" s="6"/>
      <c r="F8" s="6"/>
      <c r="G8" s="7"/>
      <c r="H8" s="4"/>
      <c r="I8" s="8"/>
      <c r="J8" s="9"/>
    </row>
    <row r="9" spans="1:10" s="2" customFormat="1" ht="20.100000000000001" customHeight="1" thickBot="1">
      <c r="A9" s="19" t="s">
        <v>139</v>
      </c>
      <c r="B9" s="19"/>
      <c r="C9" s="19"/>
      <c r="D9" s="19"/>
      <c r="E9" s="18"/>
      <c r="F9" s="18"/>
      <c r="G9" s="18"/>
      <c r="H9" s="29"/>
      <c r="I9" s="29"/>
      <c r="J9" s="87">
        <f>J11+J24+J37+J50</f>
        <v>0</v>
      </c>
    </row>
    <row r="10" spans="1:10" ht="5.0999999999999996" customHeight="1">
      <c r="A10" s="34"/>
      <c r="B10" s="18"/>
      <c r="C10" s="18"/>
      <c r="D10" s="18"/>
      <c r="E10" s="18"/>
      <c r="F10" s="18"/>
      <c r="G10" s="18"/>
      <c r="H10" s="18"/>
      <c r="I10" s="35"/>
      <c r="J10" s="36"/>
    </row>
    <row r="11" spans="1:10" ht="20.100000000000001" customHeight="1">
      <c r="A11" s="43" t="s">
        <v>127</v>
      </c>
      <c r="B11" s="56"/>
      <c r="C11" s="56"/>
      <c r="D11" s="45"/>
      <c r="E11" s="57"/>
      <c r="F11" s="41"/>
      <c r="G11" s="46"/>
      <c r="H11" s="46"/>
      <c r="I11" s="58"/>
      <c r="J11" s="42">
        <f>SUM(J12:J22)</f>
        <v>0</v>
      </c>
    </row>
    <row r="12" spans="1:10" ht="20.100000000000001" customHeight="1">
      <c r="A12" s="51"/>
      <c r="B12" s="52" t="s">
        <v>16</v>
      </c>
      <c r="C12" s="52"/>
      <c r="D12" s="52"/>
      <c r="E12" s="53"/>
      <c r="F12" s="88"/>
      <c r="G12" s="47" t="s">
        <v>37</v>
      </c>
      <c r="H12" s="89">
        <f>H18</f>
        <v>0</v>
      </c>
      <c r="I12" s="49"/>
      <c r="J12" s="50">
        <f>H12*I12</f>
        <v>0</v>
      </c>
    </row>
    <row r="13" spans="1:10" ht="20.100000000000001" customHeight="1">
      <c r="A13" s="51"/>
      <c r="B13" s="52"/>
      <c r="C13" s="81" t="s">
        <v>17</v>
      </c>
      <c r="D13" s="52"/>
      <c r="E13" s="53"/>
      <c r="F13" s="88"/>
      <c r="G13" s="59"/>
      <c r="H13" s="62"/>
      <c r="I13" s="61"/>
      <c r="J13" s="63"/>
    </row>
    <row r="14" spans="1:10" ht="20.100000000000001" customHeight="1">
      <c r="A14" s="51"/>
      <c r="B14" s="52"/>
      <c r="C14" s="81" t="s">
        <v>18</v>
      </c>
      <c r="D14" s="52"/>
      <c r="E14" s="53"/>
      <c r="F14" s="88"/>
      <c r="G14" s="59"/>
      <c r="H14" s="62"/>
      <c r="I14" s="61"/>
      <c r="J14" s="64"/>
    </row>
    <row r="15" spans="1:10" ht="20.100000000000001" customHeight="1">
      <c r="A15" s="51"/>
      <c r="B15" s="52"/>
      <c r="C15" s="81" t="s">
        <v>113</v>
      </c>
      <c r="D15" s="52"/>
      <c r="E15" s="53"/>
      <c r="F15" s="52"/>
      <c r="G15" s="47" t="s">
        <v>38</v>
      </c>
      <c r="H15" s="48"/>
      <c r="I15" s="61"/>
      <c r="J15" s="64"/>
    </row>
    <row r="16" spans="1:10" ht="20.100000000000001" customHeight="1">
      <c r="A16" s="51"/>
      <c r="B16" s="52"/>
      <c r="C16" s="81" t="s">
        <v>19</v>
      </c>
      <c r="D16" s="52"/>
      <c r="E16" s="53"/>
      <c r="F16" s="52"/>
      <c r="G16" s="47" t="s">
        <v>38</v>
      </c>
      <c r="H16" s="48"/>
      <c r="I16" s="61"/>
      <c r="J16" s="64"/>
    </row>
    <row r="17" spans="1:10" ht="20.100000000000001" customHeight="1">
      <c r="A17" s="51"/>
      <c r="B17" s="52"/>
      <c r="C17" s="81" t="s">
        <v>20</v>
      </c>
      <c r="D17" s="52"/>
      <c r="E17" s="53"/>
      <c r="F17" s="52"/>
      <c r="G17" s="47" t="s">
        <v>38</v>
      </c>
      <c r="H17" s="48"/>
      <c r="I17" s="61"/>
      <c r="J17" s="64"/>
    </row>
    <row r="18" spans="1:10" ht="20.100000000000001" customHeight="1">
      <c r="A18" s="51"/>
      <c r="B18" s="52"/>
      <c r="C18" s="81" t="s">
        <v>21</v>
      </c>
      <c r="D18" s="52"/>
      <c r="E18" s="53"/>
      <c r="F18" s="52"/>
      <c r="G18" s="47" t="s">
        <v>37</v>
      </c>
      <c r="H18" s="89">
        <f>H15*H16</f>
        <v>0</v>
      </c>
      <c r="I18" s="61"/>
      <c r="J18" s="64"/>
    </row>
    <row r="19" spans="1:10" ht="20.100000000000001" customHeight="1">
      <c r="A19" s="51"/>
      <c r="B19" s="52"/>
      <c r="C19" s="52"/>
      <c r="D19" s="52"/>
      <c r="E19" s="52"/>
      <c r="F19" s="88"/>
      <c r="G19" s="59"/>
      <c r="H19" s="60"/>
      <c r="I19" s="61"/>
      <c r="J19" s="65"/>
    </row>
    <row r="20" spans="1:10" ht="20.100000000000001" customHeight="1">
      <c r="A20" s="51"/>
      <c r="B20" s="52" t="s">
        <v>22</v>
      </c>
      <c r="C20" s="52"/>
      <c r="D20" s="52"/>
      <c r="E20" s="53"/>
      <c r="F20" s="52"/>
      <c r="G20" s="47"/>
      <c r="H20" s="48"/>
      <c r="I20" s="49"/>
      <c r="J20" s="50">
        <f>H20*I20</f>
        <v>0</v>
      </c>
    </row>
    <row r="21" spans="1:10" ht="20.100000000000001" customHeight="1">
      <c r="A21" s="51"/>
      <c r="B21" s="52" t="s">
        <v>23</v>
      </c>
      <c r="C21" s="52"/>
      <c r="D21" s="52"/>
      <c r="E21" s="53"/>
      <c r="F21" s="52"/>
      <c r="G21" s="47"/>
      <c r="H21" s="48"/>
      <c r="I21" s="49"/>
      <c r="J21" s="50">
        <f>H21*I21</f>
        <v>0</v>
      </c>
    </row>
    <row r="22" spans="1:10" ht="20.100000000000001" customHeight="1">
      <c r="A22" s="51"/>
      <c r="B22" s="52" t="s">
        <v>43</v>
      </c>
      <c r="C22" s="52"/>
      <c r="D22" s="52"/>
      <c r="E22" s="53"/>
      <c r="F22" s="52"/>
      <c r="G22" s="47"/>
      <c r="H22" s="48"/>
      <c r="I22" s="49"/>
      <c r="J22" s="50">
        <f>H22*I22</f>
        <v>0</v>
      </c>
    </row>
    <row r="23" spans="1:10" ht="15.95" customHeight="1">
      <c r="A23" s="20"/>
      <c r="B23" s="20"/>
      <c r="C23" s="20"/>
      <c r="D23" s="20"/>
      <c r="E23" s="20"/>
      <c r="F23" s="20"/>
      <c r="G23" s="31"/>
      <c r="H23" s="38"/>
      <c r="I23" s="23"/>
      <c r="J23" s="24"/>
    </row>
    <row r="24" spans="1:10" ht="20.100000000000001" customHeight="1">
      <c r="A24" s="43" t="s">
        <v>128</v>
      </c>
      <c r="B24" s="56"/>
      <c r="C24" s="56"/>
      <c r="D24" s="45"/>
      <c r="E24" s="57"/>
      <c r="F24" s="41"/>
      <c r="G24" s="46"/>
      <c r="H24" s="46"/>
      <c r="I24" s="58"/>
      <c r="J24" s="42">
        <f>SUM(J25:J35)</f>
        <v>0</v>
      </c>
    </row>
    <row r="25" spans="1:10" ht="20.100000000000001" customHeight="1">
      <c r="A25" s="51"/>
      <c r="B25" s="52" t="s">
        <v>16</v>
      </c>
      <c r="C25" s="52"/>
      <c r="D25" s="52"/>
      <c r="E25" s="53"/>
      <c r="F25" s="88"/>
      <c r="G25" s="47" t="s">
        <v>37</v>
      </c>
      <c r="H25" s="89">
        <f>H31</f>
        <v>0</v>
      </c>
      <c r="I25" s="49"/>
      <c r="J25" s="50">
        <f>H25*I25</f>
        <v>0</v>
      </c>
    </row>
    <row r="26" spans="1:10" ht="20.100000000000001" customHeight="1">
      <c r="A26" s="51"/>
      <c r="B26" s="52"/>
      <c r="C26" s="81" t="s">
        <v>17</v>
      </c>
      <c r="D26" s="52"/>
      <c r="E26" s="53"/>
      <c r="F26" s="88"/>
      <c r="G26" s="59"/>
      <c r="H26" s="62"/>
      <c r="I26" s="61"/>
      <c r="J26" s="63"/>
    </row>
    <row r="27" spans="1:10" ht="20.100000000000001" customHeight="1">
      <c r="A27" s="51"/>
      <c r="B27" s="52"/>
      <c r="C27" s="81" t="s">
        <v>18</v>
      </c>
      <c r="D27" s="52"/>
      <c r="E27" s="53"/>
      <c r="F27" s="88"/>
      <c r="G27" s="59"/>
      <c r="H27" s="62"/>
      <c r="I27" s="61"/>
      <c r="J27" s="64"/>
    </row>
    <row r="28" spans="1:10" ht="20.100000000000001" customHeight="1">
      <c r="A28" s="51"/>
      <c r="B28" s="52"/>
      <c r="C28" s="81" t="s">
        <v>39</v>
      </c>
      <c r="D28" s="52"/>
      <c r="E28" s="53"/>
      <c r="F28" s="52"/>
      <c r="G28" s="47" t="s">
        <v>38</v>
      </c>
      <c r="H28" s="48"/>
      <c r="I28" s="61"/>
      <c r="J28" s="64"/>
    </row>
    <row r="29" spans="1:10" ht="20.100000000000001" customHeight="1">
      <c r="A29" s="51"/>
      <c r="B29" s="52"/>
      <c r="C29" s="81" t="s">
        <v>19</v>
      </c>
      <c r="D29" s="52"/>
      <c r="E29" s="53"/>
      <c r="F29" s="52"/>
      <c r="G29" s="47" t="s">
        <v>38</v>
      </c>
      <c r="H29" s="48"/>
      <c r="I29" s="61"/>
      <c r="J29" s="64"/>
    </row>
    <row r="30" spans="1:10" ht="20.100000000000001" customHeight="1">
      <c r="A30" s="51"/>
      <c r="B30" s="52"/>
      <c r="C30" s="81" t="s">
        <v>20</v>
      </c>
      <c r="D30" s="52"/>
      <c r="E30" s="53"/>
      <c r="F30" s="52"/>
      <c r="G30" s="47" t="s">
        <v>38</v>
      </c>
      <c r="H30" s="48"/>
      <c r="I30" s="61"/>
      <c r="J30" s="64"/>
    </row>
    <row r="31" spans="1:10" ht="20.100000000000001" customHeight="1">
      <c r="A31" s="51"/>
      <c r="B31" s="52"/>
      <c r="C31" s="81" t="s">
        <v>21</v>
      </c>
      <c r="D31" s="52"/>
      <c r="E31" s="53"/>
      <c r="F31" s="52"/>
      <c r="G31" s="47" t="s">
        <v>37</v>
      </c>
      <c r="H31" s="89">
        <f>H28*H29</f>
        <v>0</v>
      </c>
      <c r="I31" s="61"/>
      <c r="J31" s="64"/>
    </row>
    <row r="32" spans="1:10" ht="20.100000000000001" customHeight="1">
      <c r="A32" s="51"/>
      <c r="B32" s="52"/>
      <c r="C32" s="52"/>
      <c r="D32" s="52"/>
      <c r="E32" s="52"/>
      <c r="F32" s="88"/>
      <c r="G32" s="59"/>
      <c r="H32" s="60"/>
      <c r="I32" s="61"/>
      <c r="J32" s="65"/>
    </row>
    <row r="33" spans="1:10" ht="20.100000000000001" customHeight="1">
      <c r="A33" s="51"/>
      <c r="B33" s="52" t="s">
        <v>22</v>
      </c>
      <c r="C33" s="52"/>
      <c r="D33" s="52"/>
      <c r="E33" s="53"/>
      <c r="F33" s="52"/>
      <c r="G33" s="47"/>
      <c r="H33" s="48"/>
      <c r="I33" s="49"/>
      <c r="J33" s="50">
        <f>H33*I33</f>
        <v>0</v>
      </c>
    </row>
    <row r="34" spans="1:10" ht="20.100000000000001" customHeight="1">
      <c r="A34" s="51"/>
      <c r="B34" s="52" t="s">
        <v>23</v>
      </c>
      <c r="C34" s="52"/>
      <c r="D34" s="52"/>
      <c r="E34" s="53"/>
      <c r="F34" s="52"/>
      <c r="G34" s="47"/>
      <c r="H34" s="48"/>
      <c r="I34" s="49"/>
      <c r="J34" s="50">
        <f>H34*I34</f>
        <v>0</v>
      </c>
    </row>
    <row r="35" spans="1:10" ht="20.100000000000001" customHeight="1">
      <c r="A35" s="51"/>
      <c r="B35" s="52" t="s">
        <v>43</v>
      </c>
      <c r="C35" s="52"/>
      <c r="D35" s="52"/>
      <c r="E35" s="53"/>
      <c r="F35" s="52"/>
      <c r="G35" s="47"/>
      <c r="H35" s="48"/>
      <c r="I35" s="49"/>
      <c r="J35" s="50">
        <f>H35*I35</f>
        <v>0</v>
      </c>
    </row>
    <row r="36" spans="1:10" ht="15.95" customHeight="1">
      <c r="A36" s="17"/>
      <c r="B36" s="17"/>
      <c r="C36" s="17"/>
      <c r="D36" s="17"/>
      <c r="E36" s="17"/>
      <c r="F36" s="17"/>
      <c r="G36" s="15"/>
      <c r="H36" s="17"/>
      <c r="I36" s="17"/>
      <c r="J36" s="17"/>
    </row>
    <row r="37" spans="1:10" ht="20.100000000000001" customHeight="1">
      <c r="A37" s="43" t="s">
        <v>129</v>
      </c>
      <c r="B37" s="56"/>
      <c r="C37" s="56"/>
      <c r="D37" s="45"/>
      <c r="E37" s="57"/>
      <c r="F37" s="41"/>
      <c r="G37" s="46"/>
      <c r="H37" s="46"/>
      <c r="I37" s="58"/>
      <c r="J37" s="42">
        <f>SUM(J38:J48)</f>
        <v>0</v>
      </c>
    </row>
    <row r="38" spans="1:10" ht="20.100000000000001" customHeight="1">
      <c r="A38" s="51"/>
      <c r="B38" s="52" t="s">
        <v>16</v>
      </c>
      <c r="C38" s="52"/>
      <c r="D38" s="52"/>
      <c r="E38" s="53"/>
      <c r="F38" s="88"/>
      <c r="G38" s="47" t="s">
        <v>37</v>
      </c>
      <c r="H38" s="89">
        <f>H44</f>
        <v>0</v>
      </c>
      <c r="I38" s="49"/>
      <c r="J38" s="50">
        <f>H38*I38</f>
        <v>0</v>
      </c>
    </row>
    <row r="39" spans="1:10" ht="20.100000000000001" customHeight="1">
      <c r="A39" s="51"/>
      <c r="B39" s="52"/>
      <c r="C39" s="81" t="s">
        <v>17</v>
      </c>
      <c r="D39" s="52"/>
      <c r="E39" s="53"/>
      <c r="F39" s="88"/>
      <c r="G39" s="59"/>
      <c r="H39" s="62"/>
      <c r="I39" s="61"/>
      <c r="J39" s="63"/>
    </row>
    <row r="40" spans="1:10" ht="20.100000000000001" customHeight="1">
      <c r="A40" s="51"/>
      <c r="B40" s="52"/>
      <c r="C40" s="81" t="s">
        <v>18</v>
      </c>
      <c r="D40" s="52"/>
      <c r="E40" s="53"/>
      <c r="F40" s="88"/>
      <c r="G40" s="59"/>
      <c r="H40" s="62"/>
      <c r="I40" s="61"/>
      <c r="J40" s="64"/>
    </row>
    <row r="41" spans="1:10" ht="20.100000000000001" customHeight="1">
      <c r="A41" s="51"/>
      <c r="B41" s="52"/>
      <c r="C41" s="81" t="s">
        <v>40</v>
      </c>
      <c r="D41" s="52"/>
      <c r="E41" s="53"/>
      <c r="F41" s="52"/>
      <c r="G41" s="47" t="s">
        <v>38</v>
      </c>
      <c r="H41" s="48"/>
      <c r="I41" s="61"/>
      <c r="J41" s="64"/>
    </row>
    <row r="42" spans="1:10" ht="20.100000000000001" customHeight="1">
      <c r="A42" s="51"/>
      <c r="B42" s="52"/>
      <c r="C42" s="81" t="s">
        <v>19</v>
      </c>
      <c r="D42" s="52"/>
      <c r="E42" s="53"/>
      <c r="F42" s="52"/>
      <c r="G42" s="47" t="s">
        <v>38</v>
      </c>
      <c r="H42" s="48"/>
      <c r="I42" s="61"/>
      <c r="J42" s="64"/>
    </row>
    <row r="43" spans="1:10" ht="20.100000000000001" customHeight="1">
      <c r="A43" s="51"/>
      <c r="B43" s="52"/>
      <c r="C43" s="81" t="s">
        <v>20</v>
      </c>
      <c r="D43" s="52"/>
      <c r="E43" s="53"/>
      <c r="F43" s="52"/>
      <c r="G43" s="47" t="s">
        <v>38</v>
      </c>
      <c r="H43" s="48"/>
      <c r="I43" s="61"/>
      <c r="J43" s="64"/>
    </row>
    <row r="44" spans="1:10" ht="20.100000000000001" customHeight="1">
      <c r="A44" s="51"/>
      <c r="B44" s="52"/>
      <c r="C44" s="81" t="s">
        <v>21</v>
      </c>
      <c r="D44" s="52"/>
      <c r="E44" s="53"/>
      <c r="F44" s="52"/>
      <c r="G44" s="47" t="s">
        <v>37</v>
      </c>
      <c r="H44" s="89">
        <f>H41*H42</f>
        <v>0</v>
      </c>
      <c r="I44" s="61"/>
      <c r="J44" s="64"/>
    </row>
    <row r="45" spans="1:10" ht="20.100000000000001" customHeight="1">
      <c r="A45" s="51"/>
      <c r="B45" s="52"/>
      <c r="C45" s="52"/>
      <c r="D45" s="52"/>
      <c r="E45" s="52"/>
      <c r="F45" s="88"/>
      <c r="G45" s="59"/>
      <c r="H45" s="60"/>
      <c r="I45" s="61"/>
      <c r="J45" s="65"/>
    </row>
    <row r="46" spans="1:10" ht="20.100000000000001" customHeight="1">
      <c r="A46" s="51"/>
      <c r="B46" s="52" t="s">
        <v>22</v>
      </c>
      <c r="C46" s="52"/>
      <c r="D46" s="52"/>
      <c r="E46" s="53"/>
      <c r="F46" s="52"/>
      <c r="G46" s="47"/>
      <c r="H46" s="48"/>
      <c r="I46" s="49"/>
      <c r="J46" s="50">
        <f>H46*I46</f>
        <v>0</v>
      </c>
    </row>
    <row r="47" spans="1:10" ht="20.100000000000001" customHeight="1">
      <c r="A47" s="51"/>
      <c r="B47" s="52" t="s">
        <v>23</v>
      </c>
      <c r="C47" s="52"/>
      <c r="D47" s="52"/>
      <c r="E47" s="53"/>
      <c r="F47" s="52"/>
      <c r="G47" s="47"/>
      <c r="H47" s="48"/>
      <c r="I47" s="49"/>
      <c r="J47" s="50">
        <f>H47*I47</f>
        <v>0</v>
      </c>
    </row>
    <row r="48" spans="1:10" ht="20.100000000000001" customHeight="1">
      <c r="A48" s="51"/>
      <c r="B48" s="52" t="s">
        <v>43</v>
      </c>
      <c r="C48" s="52"/>
      <c r="D48" s="52"/>
      <c r="E48" s="53"/>
      <c r="F48" s="52"/>
      <c r="G48" s="47"/>
      <c r="H48" s="48"/>
      <c r="I48" s="49"/>
      <c r="J48" s="50">
        <f>H48*I48</f>
        <v>0</v>
      </c>
    </row>
    <row r="49" spans="1:10" ht="15.95" customHeight="1">
      <c r="A49" s="17"/>
      <c r="B49" s="17"/>
      <c r="C49" s="17"/>
      <c r="D49" s="17"/>
      <c r="E49" s="17"/>
      <c r="F49" s="17"/>
      <c r="G49" s="15"/>
      <c r="H49" s="17"/>
      <c r="I49" s="17"/>
      <c r="J49" s="17"/>
    </row>
    <row r="50" spans="1:10" ht="20.100000000000001" customHeight="1">
      <c r="A50" s="43" t="s">
        <v>130</v>
      </c>
      <c r="B50" s="56"/>
      <c r="C50" s="56"/>
      <c r="D50" s="45"/>
      <c r="E50" s="57"/>
      <c r="F50" s="41"/>
      <c r="G50" s="46"/>
      <c r="H50" s="46"/>
      <c r="I50" s="58"/>
      <c r="J50" s="42">
        <f>SUM(J51:J61)</f>
        <v>0</v>
      </c>
    </row>
    <row r="51" spans="1:10" ht="20.100000000000001" customHeight="1">
      <c r="A51" s="51"/>
      <c r="B51" s="52" t="s">
        <v>16</v>
      </c>
      <c r="C51" s="52"/>
      <c r="D51" s="52"/>
      <c r="E51" s="53"/>
      <c r="F51" s="88"/>
      <c r="G51" s="47" t="s">
        <v>37</v>
      </c>
      <c r="H51" s="89">
        <f>H57</f>
        <v>0</v>
      </c>
      <c r="I51" s="49"/>
      <c r="J51" s="50">
        <f>H51*I51</f>
        <v>0</v>
      </c>
    </row>
    <row r="52" spans="1:10" ht="20.100000000000001" customHeight="1">
      <c r="A52" s="51"/>
      <c r="B52" s="52"/>
      <c r="C52" s="81" t="s">
        <v>17</v>
      </c>
      <c r="D52" s="52"/>
      <c r="E52" s="53"/>
      <c r="F52" s="88"/>
      <c r="G52" s="59"/>
      <c r="H52" s="62"/>
      <c r="I52" s="61"/>
      <c r="J52" s="63"/>
    </row>
    <row r="53" spans="1:10" ht="20.100000000000001" customHeight="1">
      <c r="A53" s="51"/>
      <c r="B53" s="52"/>
      <c r="C53" s="81" t="s">
        <v>18</v>
      </c>
      <c r="D53" s="52"/>
      <c r="E53" s="53"/>
      <c r="F53" s="88"/>
      <c r="G53" s="59"/>
      <c r="H53" s="62"/>
      <c r="I53" s="61"/>
      <c r="J53" s="64"/>
    </row>
    <row r="54" spans="1:10" ht="20.100000000000001" customHeight="1">
      <c r="A54" s="51"/>
      <c r="B54" s="52"/>
      <c r="C54" s="81" t="s">
        <v>40</v>
      </c>
      <c r="D54" s="52"/>
      <c r="E54" s="53"/>
      <c r="F54" s="52"/>
      <c r="G54" s="47" t="s">
        <v>38</v>
      </c>
      <c r="H54" s="48"/>
      <c r="I54" s="61"/>
      <c r="J54" s="64"/>
    </row>
    <row r="55" spans="1:10" ht="20.100000000000001" customHeight="1">
      <c r="A55" s="51"/>
      <c r="B55" s="52"/>
      <c r="C55" s="81" t="s">
        <v>19</v>
      </c>
      <c r="D55" s="52"/>
      <c r="E55" s="53"/>
      <c r="F55" s="52"/>
      <c r="G55" s="47" t="s">
        <v>38</v>
      </c>
      <c r="H55" s="48"/>
      <c r="I55" s="61"/>
      <c r="J55" s="64"/>
    </row>
    <row r="56" spans="1:10" ht="20.100000000000001" customHeight="1">
      <c r="A56" s="51"/>
      <c r="B56" s="52"/>
      <c r="C56" s="81" t="s">
        <v>20</v>
      </c>
      <c r="D56" s="52"/>
      <c r="E56" s="53"/>
      <c r="F56" s="52"/>
      <c r="G56" s="47" t="s">
        <v>38</v>
      </c>
      <c r="H56" s="48"/>
      <c r="I56" s="61"/>
      <c r="J56" s="64"/>
    </row>
    <row r="57" spans="1:10" ht="20.100000000000001" customHeight="1">
      <c r="A57" s="51"/>
      <c r="B57" s="52"/>
      <c r="C57" s="81" t="s">
        <v>21</v>
      </c>
      <c r="D57" s="52"/>
      <c r="E57" s="53"/>
      <c r="F57" s="52"/>
      <c r="G57" s="47" t="s">
        <v>37</v>
      </c>
      <c r="H57" s="89">
        <f>H54*H55</f>
        <v>0</v>
      </c>
      <c r="I57" s="61"/>
      <c r="J57" s="64"/>
    </row>
    <row r="58" spans="1:10" ht="20.100000000000001" customHeight="1">
      <c r="A58" s="51"/>
      <c r="B58" s="52"/>
      <c r="C58" s="52"/>
      <c r="D58" s="52"/>
      <c r="E58" s="52"/>
      <c r="F58" s="88"/>
      <c r="G58" s="59"/>
      <c r="H58" s="60"/>
      <c r="I58" s="61"/>
      <c r="J58" s="65"/>
    </row>
    <row r="59" spans="1:10" ht="20.100000000000001" customHeight="1">
      <c r="A59" s="51"/>
      <c r="B59" s="52" t="s">
        <v>22</v>
      </c>
      <c r="C59" s="52"/>
      <c r="D59" s="52"/>
      <c r="E59" s="53"/>
      <c r="F59" s="52"/>
      <c r="G59" s="47"/>
      <c r="H59" s="48"/>
      <c r="I59" s="49"/>
      <c r="J59" s="50">
        <f>H59*I59</f>
        <v>0</v>
      </c>
    </row>
    <row r="60" spans="1:10" ht="20.100000000000001" customHeight="1">
      <c r="A60" s="51"/>
      <c r="B60" s="52" t="s">
        <v>23</v>
      </c>
      <c r="C60" s="52"/>
      <c r="D60" s="52"/>
      <c r="E60" s="53"/>
      <c r="F60" s="52"/>
      <c r="G60" s="47"/>
      <c r="H60" s="48"/>
      <c r="I60" s="49"/>
      <c r="J60" s="50">
        <f>H60*I60</f>
        <v>0</v>
      </c>
    </row>
    <row r="61" spans="1:10" ht="20.100000000000001" customHeight="1">
      <c r="A61" s="51"/>
      <c r="B61" s="52" t="s">
        <v>43</v>
      </c>
      <c r="C61" s="52"/>
      <c r="D61" s="52"/>
      <c r="E61" s="53"/>
      <c r="F61" s="52"/>
      <c r="G61" s="47"/>
      <c r="H61" s="48"/>
      <c r="I61" s="49"/>
      <c r="J61" s="50">
        <f>H61*I61</f>
        <v>0</v>
      </c>
    </row>
    <row r="62" spans="1:10">
      <c r="A62" s="2"/>
    </row>
  </sheetData>
  <sheetProtection sheet="1" selectLockedCells="1"/>
  <dataConsolidate/>
  <mergeCells count="2">
    <mergeCell ref="A7:D7"/>
    <mergeCell ref="E7:F7"/>
  </mergeCells>
  <phoneticPr fontId="8" type="noConversion"/>
  <printOptions gridLinesSet="0"/>
  <pageMargins left="0.65" right="0.35" top="0.35" bottom="0.35" header="0" footer="0"/>
  <pageSetup scale="63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</vt:lpstr>
      <vt:lpstr>CON_R</vt:lpstr>
      <vt:lpstr>CON_S</vt:lpstr>
      <vt:lpstr>CON_R!Print_Area</vt:lpstr>
      <vt:lpstr>CON_S!Print_Area</vt:lpstr>
      <vt:lpstr>SUM!Print_Area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Yardbird</dc:creator>
  <cp:lastModifiedBy>Yardbird</cp:lastModifiedBy>
  <cp:lastPrinted>2017-08-15T21:54:40Z</cp:lastPrinted>
  <dcterms:created xsi:type="dcterms:W3CDTF">1998-12-15T22:14:34Z</dcterms:created>
  <dcterms:modified xsi:type="dcterms:W3CDTF">2017-08-15T22:33:03Z</dcterms:modified>
</cp:coreProperties>
</file>